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Arkusz1" sheetId="1" r:id="rId1"/>
  </sheets>
  <definedNames>
    <definedName name="_xlnm.Print_Area" localSheetId="0">Arkusz1!$A$1:$J$46</definedName>
  </definedNames>
  <calcPr calcId="152511"/>
</workbook>
</file>

<file path=xl/calcChain.xml><?xml version="1.0" encoding="utf-8"?>
<calcChain xmlns="http://schemas.openxmlformats.org/spreadsheetml/2006/main">
  <c r="H35" i="1" l="1"/>
  <c r="G35" i="1"/>
  <c r="F35" i="1"/>
  <c r="I19" i="1"/>
  <c r="H19" i="1"/>
  <c r="G19" i="1"/>
  <c r="F19" i="1"/>
  <c r="F42" i="1" s="1"/>
  <c r="G25" i="1" l="1"/>
  <c r="I25" i="1"/>
  <c r="H25" i="1"/>
  <c r="F25" i="1"/>
  <c r="H40" i="1" l="1"/>
  <c r="G40" i="1"/>
  <c r="F40" i="1"/>
  <c r="F38" i="1"/>
  <c r="G38" i="1"/>
  <c r="H38" i="1"/>
  <c r="I32" i="1" l="1"/>
  <c r="I30" i="1" l="1"/>
  <c r="I7" i="1"/>
  <c r="G42" i="1"/>
  <c r="H42" i="1"/>
  <c r="I37" i="1"/>
  <c r="I40" i="1" s="1"/>
  <c r="I38" i="1" l="1"/>
  <c r="G45" i="1"/>
  <c r="I31" i="1"/>
  <c r="I27" i="1" l="1"/>
  <c r="I28" i="1"/>
  <c r="I29" i="1" l="1"/>
  <c r="I35" i="1" l="1"/>
  <c r="I42" i="1" s="1"/>
  <c r="I45" i="1" s="1"/>
  <c r="H45" i="1"/>
  <c r="F45" i="1"/>
</calcChain>
</file>

<file path=xl/sharedStrings.xml><?xml version="1.0" encoding="utf-8"?>
<sst xmlns="http://schemas.openxmlformats.org/spreadsheetml/2006/main" count="145" uniqueCount="121">
  <si>
    <t>Lp.</t>
  </si>
  <si>
    <t>Tytuł projektu</t>
  </si>
  <si>
    <t>Instytucja przyznająca dotację</t>
  </si>
  <si>
    <t>Program</t>
  </si>
  <si>
    <t>Wartość całkowita zadania</t>
  </si>
  <si>
    <t>Wydatki kwalifikowane</t>
  </si>
  <si>
    <t>Wysokość dofinansowania</t>
  </si>
  <si>
    <t>Wkład własny</t>
  </si>
  <si>
    <t>Zakres projektu</t>
  </si>
  <si>
    <t>1.</t>
  </si>
  <si>
    <t>2.</t>
  </si>
  <si>
    <t>3.</t>
  </si>
  <si>
    <t>4.</t>
  </si>
  <si>
    <t>Data złożenia wniosku /
Termin realizacji</t>
  </si>
  <si>
    <t>Urząd Marszałkowski Województwa Podkarpackiego</t>
  </si>
  <si>
    <t>RPO WP 2014-2020
Oś. VI Spójność Przestrzenna i Społeczna 
Działanie 6.3. Rewitalizacja przestrzeni regionalnej</t>
  </si>
  <si>
    <t>RPO WP 2014-2020
Oś IV. Ochrona środowiska naturalnego i dziedzictwa kulturowego. Działanie 4.4. Kultura</t>
  </si>
  <si>
    <t>RPO WP 2014-2020
Oś. III Czysta energia
Działanie3.3 Poprawa jakości powietrza.
Poddz.3.3.1. Realizacja planów niskoemisyjnych.</t>
  </si>
  <si>
    <t>RPO WP 2014-2020
Oś. III Czysta energia
Działanie3.3 Poprawa jakości powietrza.
Poddz.3.3.2. Redukcja emisji.</t>
  </si>
  <si>
    <t>Celem projektu jest zapewnienie ochrony i dostępu do unikalnych dóbr kultury oraz wprowadzenie nowoczesnych form uczestnictwa w kulturze dla mieszkańców Miejskiego Obszaru Funkcjonalnego Stalowa Wola w oparciu o prowadzoną działalność instytucji kultury z terenu Stalowej Woli, Niska i Pysznicy. 
Przedmiotem projektu jest przeprowadzenie prac konserwatorskich, remontowo-budowlanych, termomodernizacyjnych, instalacyjnych (monitoring, p.poż, sswin) w zabytkowych budynkach użytkowanych przez instytucje kultury w Stalowej Woli i Nisku wraz z rozbudową obiektu w Nisku oraz adaptacją części budynku w Pysznicy na Dom Kultury. 
Projekt obejmuje również zakup nowoczesnego sprzętu i wyposażenia na potrzeby prowadzenia działalności kulturalnej w nowo udostępnionych przestrzeniach, m.in. wspólna realizacja ze Stowarzyszeniem przedsięwzięć z pogranicza technologii i kultury. Integralnym elementem projektu są prace konserwatorskie na zabytkach ruchomych oraz renowacja i remont zabytkowych tarasów tworzących nierozerwalną całość z budynkiem MDK. Udostępnienie zabytków zwiedzającym przyczyni się do wzrostu liczby osób odwiedzających obiekty dziedzictwa kulturowego. Zintegrowany charakter opiera się na realizacji projektu prowadzącego do odtworzenia i zachowania pamięci historycznej o „złotych okresach” Gmin MOF Stlowa Wola w celu stworzenia nowej, spójnej oferty kulturalnej, która przyczyni się do podniesienia atrakcyjności kulturalnej, zwiększy dostępność do dóbr kultury, w tym osób niepełnosprawnych oraz poprawi więzi społeczne ludności zamieszkującej MOF Stalowa Wola.</t>
  </si>
  <si>
    <t>Szlakiem dziedzictwa kulturowego zabytkow kultury i ofertu kulturalnej MOF Stalowej Woli
60%</t>
  </si>
  <si>
    <t>RPO WP 2014-2020
Oś. III Czysta energia
Działanie3.2 Modernizacja energetyczna budynków.</t>
  </si>
  <si>
    <t xml:space="preserve">6. </t>
  </si>
  <si>
    <t>Termomodernizacja stalowolskich budynków użyteczności publicznej - Przychodnia nr 6 w Stalowej Woli.
85%
wysokość zaliczki:
325 954,46 zł</t>
  </si>
  <si>
    <t>PROW 2014-2020</t>
  </si>
  <si>
    <t>Modernizacja targowiska miejskiego w Stalowej Woli "Mój Rynek" -
 hala owocowo-warzywna
63,63%</t>
  </si>
  <si>
    <r>
      <t xml:space="preserve">Przebudowa istniejącego targowiska miejskiego poprzez budowę hali targowej "Mój rynek". Powierzchnai handlowa przeznaczona dla rolników to 245,28 m2 oraz 16,55 m2 przeznaczona pod sprzedaz produktów ekologicznych. 
</t>
    </r>
    <r>
      <rPr>
        <b/>
        <sz val="9"/>
        <color rgb="FFFF0000"/>
        <rFont val="Cambria"/>
        <family val="1"/>
        <charset val="238"/>
        <scheme val="major"/>
      </rPr>
      <t>Wskaźniki:</t>
    </r>
    <r>
      <rPr>
        <sz val="9"/>
        <color theme="1"/>
        <rFont val="Cambria"/>
        <family val="1"/>
        <charset val="238"/>
        <scheme val="major"/>
      </rPr>
      <t xml:space="preserve">
Liczba planowanych sprzedających w nowo wybudowanym lub przebudowanym targowisku 21 osobodni/rok 
Liczba planowanych stanowisk/stoisk dla rolników na targowisku - 14 szt.
Udział powierzchni handlowej targowiska przeznaczonej pod sprzedaż produktów rolno-spożywczych wyprodukowanych w systemie rolnictwa ekologicznego, w stosunku do powierzchni handlowej targowiska 5%.
Udział powierzchni handlowej targowiska przeznaczonej dla rolników pod sprzedaż produktów rolno-spożywczych w stosunku do powierzchni handlowej targowiska 74%.</t>
    </r>
  </si>
  <si>
    <t>Rozwój terenów zielnych w Gminie Stalowa Wola
85%</t>
  </si>
  <si>
    <t>Narodowy Fundusz Ochrony Środowiska i Gospodarki Wodnej</t>
  </si>
  <si>
    <t>PO IiŚ 2014-2020
Oś II Ochrona środowiska, w tym adaptacja do zmian klimatu.
Działanie 2.5 Poprawa jakości środowiska miejskiego</t>
  </si>
  <si>
    <r>
      <t xml:space="preserve">Projekt obejmuje 3 obszary na terenie obejmuje trzy obszary na terenie Gminy Stalowa Wola o łącznej powierzchni 59,5017 ha, na których zostanie zagospodarowana zieleń miejska oraz powstaną rozwiązania propagujące edukację ekologiczną wśród społeczeństwa. Są to:
</t>
    </r>
    <r>
      <rPr>
        <b/>
        <sz val="9"/>
        <rFont val="Cambria"/>
        <family val="1"/>
        <charset val="238"/>
        <scheme val="major"/>
      </rPr>
      <t>1. Błonia nad Sanem w Stalowej Woli, gdzie</t>
    </r>
    <r>
      <rPr>
        <sz val="9"/>
        <rFont val="Cambria"/>
        <family val="1"/>
        <charset val="238"/>
        <scheme val="major"/>
      </rPr>
      <t xml:space="preserve">
zaplanowano następujący zakres prac:
- roboty demontażowe, w tym rozbiórka betonowych płyt posadowionych w obrębie wjazdów na powyższy teren z zamiarem uwolnienia maksymalnej możliwej powierzchni powierzchni biologicznie czynnej,
- wykonanie niwelacji terenu,
- wykonanie prac arborystycznych i agrotechnicznych, wycinka drzew,
- budowa ścieżek pieszych i pieszo-rowerowych o nawierzchni żwirowej i asfaltowej,
- wyznaczenie ścieżki zdrowia, ścieżki biegowej,
- budowa placów zabaw dla dzieci,
- budowa elementów zagospodarowania terenu, tj. przyrodnicze ścieżki edukacyjne, boiska trawiaste i piaszczyste, wypoczynkowe tarasy drewniane, plaże z piasku, murawy rekreacyjne, naturalizowane kompozycje roślinne, elementy małej architektury.
</t>
    </r>
    <r>
      <rPr>
        <b/>
        <sz val="9"/>
        <rFont val="Cambria"/>
        <family val="1"/>
        <charset val="238"/>
        <scheme val="major"/>
      </rPr>
      <t>2. Teren położony wzdłuż osiedla „Skarpa”, gdzie zaplanowano:</t>
    </r>
    <r>
      <rPr>
        <sz val="9"/>
        <rFont val="Cambria"/>
        <family val="1"/>
        <charset val="238"/>
        <scheme val="major"/>
      </rPr>
      <t xml:space="preserve">
- budowę ciągów komunikacyjnych, punktów widokowych i placyków,
- budowę placu zabaw i altany wypoczynkowej,
- montaż elementów małej architektury,
- umocnienie i zabezpieczenie skarpy przed osuwaniem się,
- renowacja terenów zieleni, prace arborystyczne oraz nasadzenia drzew i krzewów liściastych.
</t>
    </r>
    <r>
      <rPr>
        <b/>
        <sz val="9"/>
        <rFont val="Cambria"/>
        <family val="1"/>
        <charset val="238"/>
        <scheme val="major"/>
      </rPr>
      <t xml:space="preserve">3. Zespół parkowo-pałacowy w Stalowej Woli – Charzewice, </t>
    </r>
    <r>
      <rPr>
        <sz val="9"/>
        <rFont val="Cambria"/>
        <family val="1"/>
        <charset val="238"/>
        <scheme val="major"/>
      </rPr>
      <t xml:space="preserve">gdzie przewidziano przeprowadzenie zabiegów porządkowych i arborystycznych oraz prac oczyszczających park z konarów, suchych gałęzi wraz z oczyszczaniem runa. 
Docelowy sposób zagospodarowania terenu zakłada, że każdy z 3 wymienionych i opisanych poniżej terenów zieleni będzie w minimum 70 % pokryty zielenią. Wszelkie ubytki w zieleni, które wystąpią w trakcie realizacji projektu zostaną naprawione lub skompensowane przez nowe nasadzenia. W projekcie przewidziano monitoring ich żywotności i uzupełnienia ubytków w okresie trwałości projektu.
</t>
    </r>
  </si>
  <si>
    <t>Suma</t>
  </si>
  <si>
    <t>Stalowa Wola:
5 743 175,96 zł
Nisko: 
3 456 717,71  zł
Pysznica:
771 207,10 zł</t>
  </si>
  <si>
    <t xml:space="preserve">Stalowa Wola:
3 445 905,56 zł
Nisko: 
2 074 030,61 zł
Pysznica: 
462 724,24 zł </t>
  </si>
  <si>
    <r>
      <t xml:space="preserve">Głównym celem projektu jest poprawa jakości powietrza na skutek obniżenia emisji szkodliwych substancji do atmosfery na terenie Gminy Stalowa Wola. W wyniku realizacji projektu ulegnie zmianie struktura produkcji energii cieplnej poprzez wzrost udziału kotłów gazowych kondensacyjnych oraz odnawialnych źródeł energii (kotło wna biomasę) kosztem paliw kopalnych na obszarze gmin objetych wsparciem. Projekt przyczyni się także do poprawy spojności społecznej i terytorialnej, w zakresie wyrównywania dostepu do efektywnych systemów produkujacych energię cieplną, co będzie sprzyjać ograniczeniu poziomu ubóstwa energetycznego. 
</t>
    </r>
    <r>
      <rPr>
        <b/>
        <sz val="9"/>
        <color rgb="FFFF0000"/>
        <rFont val="Cambria"/>
        <family val="1"/>
        <charset val="238"/>
        <scheme val="major"/>
      </rPr>
      <t>Projektem zostanie objętych 74 gospodarstwa domowe, w których będą zainstalowane łącznie 54 kotły gazowe kondensacyjne oraz 20 kotłów na biomasę.</t>
    </r>
    <r>
      <rPr>
        <b/>
        <sz val="9"/>
        <color theme="1"/>
        <rFont val="Cambria"/>
        <family val="1"/>
        <charset val="238"/>
        <scheme val="major"/>
      </rPr>
      <t xml:space="preserve"> </t>
    </r>
    <r>
      <rPr>
        <sz val="9"/>
        <color theme="1"/>
        <rFont val="Cambria"/>
        <family val="1"/>
        <charset val="238"/>
        <scheme val="major"/>
      </rPr>
      <t>Łączna moc zainstalowanych kotlów wynosi 1 698 kW, w tym kotły kondensacyjne - 1 343 kW, kotły na biomasę - 355 kW. 
Wykonanych zostanie 2 141  instalacji rozprowadząjących ciepłą wodę użytkową do  gospodarstwa domowych (mieszkania w budynkach 2 141 szt.) 
Powiarzchnia lokali objętych zmianą źródła ciepła wyniesie 10 932 m2. 
Wskaźniki rezultatu:
Szacunkowy spadek emisji gazów cieplarnianych - 1 677,73 (tony równowaznika CO2);
Szacunkowy roczny spadek emisji PM-10 10,77 (kg/rok);
Liczba gospoadrstw domowych, które będa korzystały w efektów realziacji projektu 2215 szt.</t>
    </r>
  </si>
  <si>
    <r>
      <t xml:space="preserve">Głównym celem projektu jest poprawa jakości powietrza na skutek obniżenia emisji szkodliwych substancji do atmosfery na terenie Gminy Stalowa Wola. W wyniku realizacji projektu ulegnie zmianie struktura produkcji energii cieplnej na obszarze gminy objętej wsparciem, poprzez wzrost udziału kotłów o wysokiej sprawności na paliwa stałe (inne niz biomasa) klasa 5 z automatucznym zasypem - kosztem niskosprawnych źródeł energii na paliwa stałe, kopalne. 
Projekt przyczyni się do poprawy spójności społecznej i terytorialnej, w zakresie wyrównywania dostepu do efektywnych systemów produkujących energie cieplną, co bedzie sprzyjać ograniczeniu poziomu ubóstwa energetycznego.
</t>
    </r>
    <r>
      <rPr>
        <b/>
        <sz val="9"/>
        <color rgb="FFFF0000"/>
        <rFont val="Cambria"/>
        <family val="1"/>
        <charset val="238"/>
        <scheme val="major"/>
      </rPr>
      <t>Projektem  zostanie objętych 9 gospodarstw domowych. łaczna moc zaisnatklowanych kotłów wynosi 172 kW</t>
    </r>
    <r>
      <rPr>
        <sz val="9"/>
        <color theme="1"/>
        <rFont val="Cambria"/>
        <family val="1"/>
        <charset val="238"/>
        <scheme val="major"/>
      </rPr>
      <t>. Powierzchni alokali objetych zmianą źródła ciepła wyniesie 1 510 m2;
Wskaźniki rezultatu:
Szacunkowy spadek emisji gazów cieplarnianych -142,85 (tony równowaznika CO2);
Szacunkowy roczny spadek emisji PM-10  142,85 (kg/rok);
Liczba gospoadrstw domowych, które będa korzystały w efektów realziacji projektu 9 szt.</t>
    </r>
  </si>
  <si>
    <t>Wojewódzki Urząd Pracy w Rzeszowie</t>
  </si>
  <si>
    <t>RPO WP 2014-2020, Oś. IX
działanie 9.2</t>
  </si>
  <si>
    <t xml:space="preserve">Cel projektu: Podniesienie w okresie od 1.06.2018 do 30.06.2020 jakości i atrakcyjności oferty edukacyjnej 8 PSP i ZSO2, podległych Gminie St.Wola poprzez rozw.kompet.
cyfrowych lub zawod. min 270 n-li i rozwój kompet. kluczowych min 1620 uczniów, a także tworzenie w szkołach przyjaznych warunków dla rozw. tych
kompetencji, kształcenia z wykorzyst.TIK i pracy metodą eksperymentu
Wskaźniki:
● Liczba n-li, którzy uzyskali kwalifikacje lub nabyli kompetencje po opuszczeniu programu- 270 os./225K
● Liczba uczniów, którzy nabyli kompetencje kluczowe po opuszczeniu programu– 1692 os./ 853 K
● Liczba szkół i placówek systemu oświaty wykorzystujących sprzęt TIK do prow.zajęć edukacyjnych– 9 szt
● Liczba szkół, w których pracownie przedmiotowe wykorzystują doposażenie do prow.zajęć edukacyjnych– 9 szt.
Grupa docelowa:
● 9 szkół–PSP2 (byłe gim.przekształcone w PSP2 z kl. gim), PSP3, PSP4, PSP5 (z kl. gim), PSP7, PSP9 (z kl.gim), PSP11, PSP12 (z kl.gim) oraz ZSO2
(liceum z kl.gim), podległe gminie St.Wola
● min 300 n-li (wyjątkowo pedagodzy/psycholodzy przewidziani do prow.zaj.2.7 dla U w proj.) ww. szkół
● min 1880 uczniów ww. szkół z kl. I-VIII na poziomie podstawowym, kl. III na poziomie gimnazjalnym, kl. I-III liceum
Zadania:
● Zad. 1 Rozwój kompetencji cyfrowych i zawodowych nauczycieli
● Zad. 2 Zajęcia dodatkowe dla uczniów w ramach kół zainteresowań i warsztatów kształcących kompetencje kluczowe: matematyczne,
naukowo-techniczne, w zakresie j.ang., przedsiębiorczości i umiejętności uczenia się (typ 1)
● Zad. 3 Tworzenie warunków do pracy metodą eksperymentu oraz zajęcia dodatkowe dla uczniów w ramach kół zainteresowań i warsztatów z
wykorzystaniem metody eksperymentu, kształcące kompetencje kluczowe naukowo-techniczne w obszarze nauk przyrodniczych (typ 2)
● Zad. 4 Tworzenie warunków do kształcenia z wykorzystaniem TIK oraz zajęcia dodatkowe rozwijające kompetencje kluczowe cyfrowe (typ 3)
</t>
  </si>
  <si>
    <t xml:space="preserve">1. </t>
  </si>
  <si>
    <t xml:space="preserve">2. </t>
  </si>
  <si>
    <t>5.</t>
  </si>
  <si>
    <t>7.</t>
  </si>
  <si>
    <t>8.</t>
  </si>
  <si>
    <r>
      <t xml:space="preserve">Mobilny MOF Stalowej Woli
</t>
    </r>
    <r>
      <rPr>
        <sz val="11"/>
        <rFont val="Cambria"/>
        <family val="1"/>
        <charset val="238"/>
        <scheme val="major"/>
      </rPr>
      <t>85%
wysokość zaliczki:
19 000 000,00 zł</t>
    </r>
  </si>
  <si>
    <t>RPO WP 2014-2020
Oś. V Infrastruktura komunikacyjna Działanie 5.4 Niskoemisyjny transport miejski</t>
  </si>
  <si>
    <t xml:space="preserve">Stalowa Wola:
42 546 158,76 zł
Nisko: 
3 107 536,99 zł
Pysznica: 
555 010,49 zł
Zaleszany:
574 432,21 zł
</t>
  </si>
  <si>
    <t>Stalowa Wola:
35 024 536,71 zł
Nisko: 
1 844 927,35 zł
Pysznica: 
549 649,97 zł
Zaleszany:
526 233,72 zł</t>
  </si>
  <si>
    <t>Stalowa Wola:
 29 770 856,17 zł
Nisko: 
1 568 188,20 zł
Pysznica: 
467 202,46 zł
Zaleszany:
447 298,65 zł</t>
  </si>
  <si>
    <t>Stalowa Wola:
12 775 302,59 zł
Nisko: 
1 539 348,79 zł
Pysznica: 
87 808,03 zł
Zaleszany:
127 133,56 zł</t>
  </si>
  <si>
    <r>
      <t xml:space="preserve">Celem strategicznym projektu „Mobilny MOF Stalowej Woli” jest zmniejszenie oddziaływania systemu transportowego na środowisko i klimat oraz poprawa dostępności i jakości transportu publicznego na terenie MOF Stalowej Woli.
</t>
    </r>
    <r>
      <rPr>
        <b/>
        <sz val="9"/>
        <rFont val="Cambria"/>
        <family val="1"/>
        <charset val="238"/>
        <scheme val="major"/>
      </rPr>
      <t>Zakres rzeczowy projektu: Gmina Stalowa Wola:</t>
    </r>
    <r>
      <rPr>
        <sz val="9"/>
        <rFont val="Cambria"/>
        <family val="1"/>
        <charset val="238"/>
        <scheme val="major"/>
      </rPr>
      <t xml:space="preserve"> 
1. Zakup 10 szt. autobusów elektrycznych (bezemisyjnych) i 9 szt. autobusów niskoemisyjnych (EURO VI), 
2. Zakup systemu dynamicznej informacji pasażerskiej, obejmujący m.in. bilet elektroniczny, biletomaty stacjonarne z monitoringiem, tablice inform. zlokalizowane przy przystankach autobusowych wraz z niezbedną infrastrukturą konieczną do fukcjonowania systemu. 
Czas realizacji: 11.2018-07.2019.  Wartość: 4 028 034,75 zł, kwal: 3 274 825,00 zł.
3. Przebudowa infrastr. drogowej w celu poprawy jakości funkcjon. systemu transportu publicznego (przyłącza kablowe do zasilania stacji szybkiego ładowania, przyłącza kablowe do zasilania stacji wolnego ładowania),
4. Budowa ronda turbinowego na skrzyżowaniu ul. Solidarności z ul. Energetyków, 
5. Utworzenie nowych oraz wydłuż. 2 linii komunikacyjnych, zwiększenie częstotl. kursów autobusów,
6. Kampania informacyjna, Czas realizacji: 05.2019.-07.2019r. wartość 50 000,00zł.
</t>
    </r>
    <r>
      <rPr>
        <b/>
        <sz val="9"/>
        <rFont val="Cambria"/>
        <family val="1"/>
        <charset val="238"/>
        <scheme val="major"/>
      </rPr>
      <t xml:space="preserve"> Gmina Pysznica: </t>
    </r>
    <r>
      <rPr>
        <sz val="9"/>
        <rFont val="Cambria"/>
        <family val="1"/>
        <charset val="238"/>
        <scheme val="major"/>
      </rPr>
      <t xml:space="preserve">Budowa zatoki autobusowej wraz z wiatą i peronem w msc. Kłyżów, budowa dwóch zatok wraz z przejściem dla pieszych w msc. Pysznica, budowa pętli autobusowej wraz z chodnikami i peronem w msc. Brandwica
</t>
    </r>
    <r>
      <rPr>
        <b/>
        <sz val="9"/>
        <rFont val="Cambria"/>
        <family val="1"/>
        <charset val="238"/>
        <scheme val="major"/>
      </rPr>
      <t xml:space="preserve"> Gmina Zaleszany:</t>
    </r>
    <r>
      <rPr>
        <sz val="9"/>
        <rFont val="Cambria"/>
        <family val="1"/>
        <charset val="238"/>
        <scheme val="major"/>
      </rPr>
      <t xml:space="preserve"> Budowa parkingów „Park &amp; Ride” oraz „Bike &amp; Ride”, wykonanie 12 sztuk wiat przystankowych ze znakami D-15 i koszami na śmieci, stojak. dla rowerów. 
</t>
    </r>
    <r>
      <rPr>
        <b/>
        <sz val="9"/>
        <rFont val="Cambria"/>
        <family val="1"/>
        <charset val="238"/>
        <scheme val="major"/>
      </rPr>
      <t xml:space="preserve">Gmina i Miasto Nisko: </t>
    </r>
    <r>
      <rPr>
        <sz val="9"/>
        <rFont val="Cambria"/>
        <family val="1"/>
        <charset val="238"/>
        <scheme val="major"/>
      </rPr>
      <t xml:space="preserve">Budowa Centrum przesiadk. z zadaszonym Miejscem Obsługi Rowerzystów, z elem. małej architektury , budowa ścieżek rower. komunik. osiedle Podwolina i Osiedle Warchoły z Centrum przesiadkowym zlokalizowanym u zbiegu ulic Wolności i 11-Listopada, 
</t>
    </r>
    <r>
      <rPr>
        <b/>
        <sz val="9"/>
        <rFont val="Cambria"/>
        <family val="1"/>
        <charset val="238"/>
        <scheme val="major"/>
      </rPr>
      <t xml:space="preserve">Produkty projektu: </t>
    </r>
    <r>
      <rPr>
        <sz val="9"/>
        <rFont val="Cambria"/>
        <family val="1"/>
        <charset val="238"/>
        <scheme val="major"/>
      </rPr>
      <t xml:space="preserve">19 zakupionych autobusów (bezemisyjnych lub z normą EuroVI) 907 miejsc dla pasażerów w zakupionym taborze 4 wybudowane obiekty „parkuj i jedź” 36 miejsc postojowych w wybudowanych obiektach „parkuj i jedź” 4 miejsca postojowe dla osób niepełnosprawnych w wybudowanych obiektach „parkuj i jedź” 5 wybudowanych obiektów „Bike&amp;Ride” 68 stanowisk postojowych w wybudowanych obiektach „Bike&amp;Ride” 1 wybudowany zintegrowany węzeł przesiadkowy 1zainstalowany inteligentny system transportowy 5,7 km wybudowanych dróg dla rowerów. </t>
    </r>
  </si>
  <si>
    <r>
      <t xml:space="preserve">STALOWA SOWA – Rozwój kompetencji kluczowych w Gminie Stalowa Wola
</t>
    </r>
    <r>
      <rPr>
        <sz val="11"/>
        <color rgb="FFFF0000"/>
        <rFont val="Cambria"/>
        <family val="1"/>
        <charset val="238"/>
        <scheme val="major"/>
      </rPr>
      <t xml:space="preserve">
</t>
    </r>
    <r>
      <rPr>
        <sz val="11"/>
        <rFont val="Cambria"/>
        <family val="1"/>
        <charset val="238"/>
        <scheme val="major"/>
      </rPr>
      <t>95%</t>
    </r>
  </si>
  <si>
    <t>RPO WP 2014-2020
Oś V. Infrastruktura komunikacyjna Działanie 5.1 Infrastruktura drogowa</t>
  </si>
  <si>
    <t xml:space="preserve">Projekty rządowe </t>
  </si>
  <si>
    <t xml:space="preserve">Projekty unijne </t>
  </si>
  <si>
    <t>NFOŚiGW</t>
  </si>
  <si>
    <t>2.2 Ochrona powierzchni ziemi część 1) Przedsięwzięcia wskazane przez GIOŚ - "bomby ekologiczne"</t>
  </si>
  <si>
    <t>Ministrstwo 
Sportu i Turystyki</t>
  </si>
  <si>
    <t>MSiT - Program inwestycji o szczególnym znaczeniu dla sportu – edycja 2016</t>
  </si>
  <si>
    <t>Budowa wielopokoleniowych stref aktywności sportowej w Stalowej Woli             
 - Wodny Plac Zabaw                                                       - Skatepark</t>
  </si>
  <si>
    <t xml:space="preserve">Budowa ponadlokalnych kompleksów sportowo - rekreacyjnych
 w Stalowej Woli            
 - Park Linowy                                                                      - Ogródek Jordanowski                                                  - Podwórko dla Pława </t>
  </si>
  <si>
    <t xml:space="preserve">Rekultywacja stawów osadowych 1-6 na byłym terenie Huty Stalowa Wola S. A. oraz składowiska odpadów innych niż niebezpieczne w Stalowej Woli
80%
</t>
  </si>
  <si>
    <t>MSiT - Program Rozwoju Ponadlokalnej Infrastruktury Sportowej pilotaż edycja 2017</t>
  </si>
  <si>
    <t>MSiT - Program rozwoju  infrastruktury sportowej - GRUPA III - zadania ogólne</t>
  </si>
  <si>
    <t>Rozbudowa Sali gimnastycznej PSP nr 3 w Stalowej Woli</t>
  </si>
  <si>
    <t>MSiT - Program rozwoju  infrastruktury sportowej - GRUPA I - zadania przyszkolne</t>
  </si>
  <si>
    <t>Ożywienie centrum gospodarczego i społecznego Gminy Stalowa Wola poprzez rozwój infrastruktury drogowej w rejonie ulicy Okulickiego</t>
  </si>
  <si>
    <t>Podkarpacki Urząd Wojewódzki</t>
  </si>
  <si>
    <t xml:space="preserve">Rządowy Program na rzecz Rozwoju oraz Konkurencyjności Regionów poprzez Wsparcie Lokalnej Infrastrukruty Drogowej </t>
  </si>
  <si>
    <t>Maluch II</t>
  </si>
  <si>
    <t>6.</t>
  </si>
  <si>
    <r>
      <t xml:space="preserve">Przedmiotem przedsięwzięcia jest „Budowa wielopokoleniowych stref aktywności sportowej w Stalowej Woli” w ramach którego realizowane będą dwa zadania: 
</t>
    </r>
    <r>
      <rPr>
        <b/>
        <sz val="9"/>
        <color theme="1"/>
        <rFont val="Cambria"/>
        <family val="1"/>
        <charset val="238"/>
        <scheme val="major"/>
      </rPr>
      <t xml:space="preserve">1. Budowa Wodnego Placu Zabaw wraz z zagospodarowaniem terenu oraz budynkiem toalet i pomieszczeń technicznych w Stalowej Woli 
</t>
    </r>
    <r>
      <rPr>
        <sz val="9"/>
        <color theme="1"/>
        <rFont val="Cambria"/>
        <family val="1"/>
        <charset val="238"/>
        <scheme val="major"/>
      </rPr>
      <t>Koszt całkowity: 3 814 406,00 zł, dof: 1 150 082,00 zł</t>
    </r>
    <r>
      <rPr>
        <b/>
        <sz val="9"/>
        <color theme="1"/>
        <rFont val="Cambria"/>
        <family val="1"/>
        <charset val="238"/>
        <scheme val="major"/>
      </rPr>
      <t xml:space="preserve">
2. Budowa Skateparku w Stalowej Woli.
</t>
    </r>
    <r>
      <rPr>
        <sz val="9"/>
        <color theme="1"/>
        <rFont val="Cambria"/>
        <family val="1"/>
        <charset val="238"/>
        <scheme val="major"/>
      </rPr>
      <t xml:space="preserve">koszt całkowity:  527 636,00 zł, dof. 172 718,00 zł. 
Głównym celem projektu jest zwiększenie aktywności fizycznej oraz sprzyjanie tworzeniu warunków dla rozwoju sportu i prowadzenia zdrowego stylu życia wśród dzieci i młodzieży. Nowo powstały obiekt przyczyni się do utworzenia kompleksowej oferty sportowej dla mieszkańców, w szczególności dla dzieci i młodzieży. Wodny Plac Zabaw służyć będzie zwiększeniu aktywności fizycznej, podniesieniu  poziomu kultury fizycznej oraz umożliwi propagowanie sportu wśród społeczności lokalnej w tym wśród osób niepełnosprawnych. W wyniku realizacji projektu powstanie ogólnodostępne miejsce umożliwiające wielopokoleniowe aktywne spędzanie czasu wolnego w atrakcyjnym krajobrazowo środowisku.
Dotacja w latach:
2018; 500 000,00 zł
2019: 830 800,00 zł
Przesunięcie rozliczenia końcowego na rok 2019 r.
</t>
    </r>
  </si>
  <si>
    <t>Poprawa lokalnego układu komunikacyjnego poprzez rozbudowę drogi gminnej stanowiącej bezpośrednie połączenie z istniejącymi terenami inwestycyjnymi położonymi przy ul. COP w  Stalowej Woli
79,68%</t>
  </si>
  <si>
    <t>Suma UE+ Rządowe realizowane</t>
  </si>
  <si>
    <t>Suma UE+ Rządowe ocena</t>
  </si>
  <si>
    <t>Łącznie</t>
  </si>
  <si>
    <t>data złożenia
 wniosku: 
21-12-2018
Okres realizacji:
01-01-2019  31-12-2019</t>
  </si>
  <si>
    <t xml:space="preserve">Utrzymanie funkcjonowania w 2018 r. 65 nowo utworzonych miejsc opieki nad dziećmi w wieku do lat 3 w Miejskim Żłobku Integracyjnym.
Wysokość dofinansowania: Dla modułu 2 nie ma określonego procentu dofinansowania. Kwotę dotacji ustala Minister i ogłosi jak już będą wyniki konkursu. Wkład własny - Będzie można wyliczyć po ukazaniu się informacji o przyznaniu dofinansowania. </t>
  </si>
  <si>
    <t xml:space="preserve">Rewitalizacja przestrzenna MOF Stalowej Woli
75,18%
</t>
  </si>
  <si>
    <t>„Ochrona atmosfery 3.4. GEPARD II – transport niskoemisyjny”</t>
  </si>
  <si>
    <r>
      <t xml:space="preserve">Strategia rozwoju elektromobilności w Gminie Stalowa Wola
</t>
    </r>
    <r>
      <rPr>
        <sz val="11"/>
        <color rgb="FFFF0000"/>
        <rFont val="Cambria"/>
        <family val="1"/>
        <charset val="238"/>
        <scheme val="major"/>
      </rPr>
      <t>ocena</t>
    </r>
  </si>
  <si>
    <t>Przedmiotowy projekt polega na opracowaniu Strategii rozwoju elektromobilności w Gminie Stalowa Wola, co
pozwoli na kompleksowe podejście do kwestii rozwoju elektoromobilności na terenie Gminy. W ramach prac
nad Strategią zostaną zinwentaryzowane dotychczas podjęte działania oraz wyznaczone priorytetowe obszary
interwencji oraz możliwości osiągnięcia przyjętego przez samorząd lokalny celu w zakresie zmniejszenia
oddziaływania transportu na środowisko naturalne i klimat. Celem analizy sytuacji bieżącej będzie określenie,
w jakim punkcie obecnie znajduje się Gmina Stalowa Wola oraz ocena aktualnego stanu komunikacji
publicznej wraz z charakterystyką eksploatowanych pojazdów i infrastruktury komunikacyjnej. Wskazane
zostaną równocześnie braki i szanse rozwoju w tym zakresie. Ocena taka będzie stanowiła punkt wyjścia do
ustalenia właściwych celów, opracowania odpowiedniego planu działań i monitoringu jego wdrażania.</t>
  </si>
  <si>
    <t>data złożenia
 wniosku: 
07-12-2018
Okres realizacji:
04-02-2019  30-09-2019</t>
  </si>
  <si>
    <t>Stalowa Wola:
 9 225 338,00 zł
Nisko: 
7 951 613,39 zł
Pysznica: 
1 033 200,00 zł</t>
  </si>
  <si>
    <t>Stalowa Wola:
5 779 432,44 zł
Nisko: 
 5 877 582,79 zł
Pysznica:
570 475,76 zł</t>
  </si>
  <si>
    <t>Projekty rządowe  złożone/ w trakcie oceny</t>
  </si>
  <si>
    <r>
      <t>Celem głównym projektu jest poprawa efektywniości energetycznej budynku Przychodni nr 6 w Stalowej Woli o powierzchni użytkowej 1 257,35m2. Narzędziem do osiągnięcia tego celu jest głeboka termomodernizacja budynku, która pozwoli na zmniejszenie zużycia energii. 
Zakres przedsięwzięcia obejmuje:
1. zrealizowaną w 2017 r. modernizację instalacji grzewczej (instyalacja z rur stalowych, grzejniki płytowe, zawory) wydatek nk 157 839,75 zł;</t>
    </r>
    <r>
      <rPr>
        <b/>
        <sz val="9"/>
        <color theme="1"/>
        <rFont val="Cambria"/>
        <family val="1"/>
        <charset val="238"/>
        <scheme val="major"/>
      </rPr>
      <t xml:space="preserve"> </t>
    </r>
    <r>
      <rPr>
        <b/>
        <sz val="9"/>
        <color rgb="FFFF0000"/>
        <rFont val="Cambria"/>
        <family val="1"/>
        <charset val="238"/>
        <scheme val="major"/>
      </rPr>
      <t>wykonane.</t>
    </r>
    <r>
      <rPr>
        <sz val="9"/>
        <color theme="1"/>
        <rFont val="Cambria"/>
        <family val="1"/>
        <charset val="238"/>
        <scheme val="major"/>
      </rPr>
      <t xml:space="preserve">
2. termomodernizację obejmującą docieplenie stropodachu, ścian wraz z wymianą okien i drzwi zewnętrznych oraz modernizację oświetlenia wewnętrznego budynku(wymianę świetlówek na LED) wyd. kwalif. 623 060,63 zł
</t>
    </r>
    <r>
      <rPr>
        <b/>
        <sz val="9"/>
        <color rgb="FFFF0000"/>
        <rFont val="Cambria"/>
        <family val="1"/>
        <charset val="238"/>
        <scheme val="major"/>
      </rPr>
      <t>Umowa na roboty budowlane podpisana w dniu 14.01.2019r Józej Bajek  Zakład Remontowo - Budowlany, 468 531,41 zł brutto. termin 31-08-2019r.</t>
    </r>
    <r>
      <rPr>
        <sz val="9"/>
        <color theme="1"/>
        <rFont val="Cambria"/>
        <family val="1"/>
        <charset val="238"/>
        <scheme val="major"/>
      </rPr>
      <t xml:space="preserve">
3. ekspertyza ornitologiczna i chiropterologiczna na etapie przygotowania dokumentacji projektowej (wykonano - 1 845,00 zł dof.1 568,25zł);</t>
    </r>
    <r>
      <rPr>
        <b/>
        <sz val="9"/>
        <color rgb="FFFF0000"/>
        <rFont val="Cambria"/>
        <family val="1"/>
        <charset val="238"/>
        <scheme val="major"/>
      </rPr>
      <t xml:space="preserve"> wydatek wykonany i rozliczony</t>
    </r>
    <r>
      <rPr>
        <sz val="9"/>
        <color theme="1"/>
        <rFont val="Cambria"/>
        <family val="1"/>
        <charset val="238"/>
        <scheme val="major"/>
      </rPr>
      <t xml:space="preserve">
4. ekspertyza ornitologiczna i chiropterologiczna przed rozpoczeciem robót budowlanych 
(plan 3 075,00 zł kwal.) </t>
    </r>
    <r>
      <rPr>
        <b/>
        <sz val="9"/>
        <color rgb="FFFF0000"/>
        <rFont val="Cambria"/>
        <family val="1"/>
        <charset val="238"/>
        <scheme val="major"/>
      </rPr>
      <t>Zlecenia z dnia 21-01-2019 r na kwotę 1 353,00 zł brutto panu Bartoszowi Skrzypczakowi, firma Parus Projekty z Jarczewa.</t>
    </r>
    <r>
      <rPr>
        <sz val="9"/>
        <color theme="1"/>
        <rFont val="Cambria"/>
        <family val="1"/>
        <charset val="238"/>
        <scheme val="major"/>
      </rPr>
      <t xml:space="preserve">
5. Audyt energetyczny powykonawczy wyd. kwalif. 11 145,80 zł 
6. Promocja nk </t>
    </r>
  </si>
  <si>
    <r>
      <t xml:space="preserve">
Celem projektu jest przywrócenie funkcji społecznych i gospodarczych na terenie osiedla Rozwadów poprzez wdrożenie rozwiązań, które ożywią życie publiczne w sferze społecznej, gospodarczej, kulturalnej i rekreacyjnej, niwelując przy tym zjawiska związane z problemami społeczności lokalnej oraz mieszkańcó MOF Stalowej Woli. 
Przedmiotem projektu jest przywrócenie dawnego charakteru przestrzeni publicznej płyty głównej Rynku wraz z przyleglą ulicą Rynek na osiedlu Rozwadów, zachowanie dziedzictwa kulturowego i historycznego Rozwadowa oraz stworzenie warunków do aktywizacji gospodarczej mieszkańców. Projektowane drogi, parkingi, ciągi piesze, rowerowe wraz z  towarzyszącą im roślinnością oraz projektowana małą architekturą stworzą zwartą tkanke miejscką pełniącą funkcje przestrzeni usługowo - rekreacyjnej dla mieszkańców oraz przyjezdnych. Integralnym elementem projektu są prace zwiążane z przywróceniem funkcji społecznych, edukacyjnych, kulturalnych, rekreacyjnych zabytkowemu budynkowi Towarzystwa Gimnastycznego "Sokół" poprzez jego przebudowę i rozbudowę wraz z zagospodarowaniem przyległego otaoczenia funkcjonalnie związanego z obiektem. Projekt obejmuje zakup nowoczesnego sprzetu i wyposażenia na potrzeby prowadzenia działalności kulturalnej, edukacyjne, rekreacyjnej i społecznej. Celem nawiązania do tradycji siegających VXIII w. organizacji miejskich jarmarków na płycie Rynku zostaną ustawione stragany kupieckie. Teren rynku wraz z przyległą ulicą będzie dostepny do potrzeb osób niepełnosprawnych.
</t>
    </r>
    <r>
      <rPr>
        <b/>
        <sz val="9"/>
        <color rgb="FFFF0000"/>
        <rFont val="Cambria"/>
        <family val="1"/>
        <charset val="238"/>
        <scheme val="major"/>
      </rPr>
      <t>Partnerzy projektu:</t>
    </r>
    <r>
      <rPr>
        <sz val="9"/>
        <color theme="1"/>
        <rFont val="Cambria"/>
        <family val="1"/>
        <charset val="238"/>
        <scheme val="major"/>
      </rPr>
      <t xml:space="preserve">
Miejski Dom Kultury w Stalowej Woli,
Muzeum Regionalne,
Stowarzyszenie "Przyjazna Dłoń"
Zadanie nr 1 Rynek - 15 198 153,38 zł;
Zadanie nr 2 Sokół - 2 604 674,41 zł;</t>
    </r>
    <r>
      <rPr>
        <b/>
        <sz val="9"/>
        <color rgb="FFFF0000"/>
        <rFont val="Cambria"/>
        <family val="1"/>
        <charset val="238"/>
        <scheme val="major"/>
      </rPr>
      <t xml:space="preserve"> Umowa podpisana w dn. 18-11-2018r. z Zakład Remontowo - Budowlany Józef Bajek, wartość 2 594 000,00 zł brutto, termin wykonania 31-08-2019r.</t>
    </r>
    <r>
      <rPr>
        <sz val="9"/>
        <color theme="1"/>
        <rFont val="Cambria"/>
        <family val="1"/>
        <charset val="238"/>
        <scheme val="major"/>
      </rPr>
      <t xml:space="preserve">
Zadanie nr 3 Zakup sprzętu i wyposażenia przez MDK - 441 191,83 zł., dof. 331 467,41 zł.
Zadanie nr 4 Zakupwyposażenia na płytę Rynku przez Muzeum - 298 078,20 zł, dof. 182 070,04 zł.
Zadanie nr 5 Zakup wyposaźenia na płyte Rynku przez Stowarzyszenie "Przyjazna dłoń" -
67 437,00 zł, dof. 57 321,44 zł.
</t>
    </r>
  </si>
  <si>
    <r>
      <t xml:space="preserve">Głównym celem projektu jest poprawa dostępności do istniejących i nowych terenów inwestycyjnych poprzez przebudowę drogi łączącej ul. COP z ul. Solidarności. Jego realizacja przyczyni się do osiągnięcia celu głównego V osi priorytetowej RPO WP 2014-2020, który został zdefiniowany jako „lepsza dostępność transportowa województwa w ruchu drogowym”.
Przedmiotem projektu jest przebudowa i rozbudowa drogi gminnej w Stalowej Woli o długości 2447m oraz wprowadzenie nowych rozwiązań komunikacyjnych poprzez budowę ronda w miejsce istniejącego skrzyżowania, ciągów pieszo–rowerowych, oświetlenia. Dzięki temu powstanie bezpieczny ciąg komunikacyjny stanowiący konieczne bezpośrednie połączenie z nowymi i istniejącymi terenami inwestycyjnymi. Projekt przyczyni się do zwiększenia bezpieczeństwa w ruchu drogowym poprzez zastosowanie następujących rozwiązań:
-budowę skrzyżowania w ruchu okrężnym,
- budowę azylu centralnego na dojeździe do skrzyżowań,
- wydzielenie przestrzeni dla ruchu lekkiego, w tym budowa chodnika, ścieżki rowerowej
oraz utwardzonego pobocza, - instalacja barier ochronnych wzdłuż krawędzi jezdni,
- usunięcie przeszkód stałych z otoczenia drogi poprzez usunięcie drzew kolidujących z rozbudową,
-sytuowanie znaków na tle fluorescencyjnym
</t>
    </r>
    <r>
      <rPr>
        <b/>
        <sz val="10"/>
        <color rgb="FFFF0000"/>
        <rFont val="Cambria"/>
        <family val="1"/>
        <charset val="238"/>
        <scheme val="major"/>
      </rPr>
      <t>Umowa 13 379 842,83 zł brutto. Termin zakończenia: 14-09-2019 r.</t>
    </r>
  </si>
  <si>
    <r>
      <t xml:space="preserve">Zakres rzeczowy zadania obejmuje trzy zadania: 
</t>
    </r>
    <r>
      <rPr>
        <b/>
        <sz val="10"/>
        <color theme="1"/>
        <rFont val="Cambria"/>
        <family val="1"/>
        <charset val="238"/>
        <scheme val="major"/>
      </rPr>
      <t xml:space="preserve">1) Budowa toru przeszkód dla dzieci i dorosłych wraz z zagospodarowaniem w Parku Miejskim w Stalowej Woli - Park linowy. 
</t>
    </r>
    <r>
      <rPr>
        <sz val="10"/>
        <color theme="1"/>
        <rFont val="Cambria"/>
        <family val="1"/>
        <charset val="238"/>
        <scheme val="major"/>
      </rPr>
      <t xml:space="preserve">Koszt całkowity 2 446470,00 zł,  dof.: 807 335,00 zł, </t>
    </r>
    <r>
      <rPr>
        <sz val="10"/>
        <color rgb="FFFF0000"/>
        <rFont val="Cambria"/>
        <family val="1"/>
        <charset val="238"/>
        <scheme val="major"/>
      </rPr>
      <t>rozliczono: 600 tys.</t>
    </r>
    <r>
      <rPr>
        <b/>
        <sz val="10"/>
        <color theme="1"/>
        <rFont val="Cambria"/>
        <family val="1"/>
        <charset val="238"/>
        <scheme val="major"/>
      </rPr>
      <t xml:space="preserve">
2) Budowa wielopokoleniowych stref aktywności w Ogródku Jordanowskim w Stalowej Woli.
</t>
    </r>
    <r>
      <rPr>
        <sz val="10"/>
        <color theme="1"/>
        <rFont val="Cambria"/>
        <family val="1"/>
        <charset val="238"/>
        <scheme val="major"/>
      </rPr>
      <t>Koszt całkowity: 4 544 596,00 zł, dof.: 831 286,00 zł</t>
    </r>
    <r>
      <rPr>
        <b/>
        <sz val="10"/>
        <color theme="1"/>
        <rFont val="Cambria"/>
        <family val="1"/>
        <charset val="238"/>
        <scheme val="major"/>
      </rPr>
      <t xml:space="preserve">
3) Zagospodarowanie terenów przyblokowych "Podwórko dla Pława" w Stalowej Woli.
</t>
    </r>
    <r>
      <rPr>
        <sz val="10"/>
        <color theme="1"/>
        <rFont val="Cambria"/>
        <family val="1"/>
        <charset val="238"/>
        <scheme val="major"/>
      </rPr>
      <t>Koszt całkowity: 1 538 067,00 zł, dof. 458 028,00 zł
Dotacja w latach:
2018: 600 000,00 zł
2019: 600 000,00 zł
2020: 896 600,00 zł</t>
    </r>
  </si>
  <si>
    <r>
      <t xml:space="preserve">Projekt obejmuje budowę drogi gminnej w rejonie ulic Okulickiego w Stalowej Woli wraz z budową kanalizacji deszczowej, oświetlenia ulicznego, ciągów pieszych, oraz parkingu wzdłuż projektowanej drogi. Wszystkie projektowane obiekty zlokalizowne są w pasie drogowym  i służą poprawie bezpieczeństwa komukanicyjnego na nowej drodze stanowiącej dojazd do centrum życia gospodarczego i społecznego Miasta Stalowa Wola.
</t>
    </r>
    <r>
      <rPr>
        <b/>
        <sz val="10"/>
        <color rgb="FFFF0000"/>
        <rFont val="Cambria"/>
        <family val="1"/>
        <charset val="238"/>
        <scheme val="major"/>
      </rPr>
      <t>Rozliczono z dotacji w roku 2018 - 245 568,55 zł.</t>
    </r>
  </si>
  <si>
    <t>Maluch na 2019 rok - utrzymanie 
Funkcjonowanie Miejksiego Żłobka Integracyjnegow Gminie Stalowa Wola</t>
  </si>
  <si>
    <t>data złożenia
 wniosku: 
29-03-2019</t>
  </si>
  <si>
    <t xml:space="preserve">ze ścieżką lodową, rozbudowa linowego toru przeszkód w Parku Miejskim oraz budowa toru rolkarskiego z pumptrackiem przy ul. Przestrzennej w Stalowej Woli” </t>
  </si>
  <si>
    <t xml:space="preserve">„Budowa lodowiska krytego
ze ścieżką lodową, rozbudowa linowego toru przeszkód w Parku Miejskim oraz budowa toru rolkarskiego z pumptrackiem przy ul. Przestrzennej w Stalowej Woli” </t>
  </si>
  <si>
    <r>
      <t xml:space="preserve">Celem inwestycji jest  zwiększenie aktywności fizycznej oraz sprzyjanie tworzeniu warunków dla rozwoju sportu i prowadzenia zdrowego stylu życia wśród mieszkańców 
W ramach przedsięwzięcia realizowane będą następujące zadania:
1. Budowa lodowiska wraz z ścieżką lodową,
2. Rozbudowa toru przeszkód dla dzieci i dorosłych wraz z zagospodarowaniem w parku miejskim w Stalowej Woli.
3. Budowa toru rolkarskiego i pumptrucka przy ulicy Przestrzennej 
</t>
    </r>
    <r>
      <rPr>
        <b/>
        <sz val="9"/>
        <color theme="1"/>
        <rFont val="Cambria"/>
        <family val="1"/>
        <charset val="238"/>
        <scheme val="major"/>
      </rPr>
      <t xml:space="preserve">
Podstawowe elementy lodowiska </t>
    </r>
    <r>
      <rPr>
        <sz val="9"/>
        <color theme="1"/>
        <rFont val="Cambria"/>
        <family val="1"/>
        <charset val="238"/>
        <scheme val="major"/>
      </rPr>
      <t xml:space="preserve">
• Powierzchnia całkowita planowanego obiektu wynosi 1722,90, m2 w tym hali lodowiska 1 350,00 m2 i budynek zaplecza 372,90 m2,,
• Powierzchnia użytkowa 1668,30 m2 z czego hala lodowiska 1 350,00 m2 i 318,30 m2  budynek zaplecza,
• Pełna kubatura obiektu wynosi 13 606,00 m3  
• Hala lodowiska – wymiar całkowity 30,13x45,10 m 
• Płyta lodowiska – 25x40m 
• Ścieżka lodowa – dł. 402,34, szerokość użytkowa 2,5 m powierzchnia 970 m2
</t>
    </r>
    <r>
      <rPr>
        <b/>
        <sz val="9"/>
        <color theme="1"/>
        <rFont val="Cambria"/>
        <family val="1"/>
        <charset val="238"/>
        <scheme val="major"/>
      </rPr>
      <t>Podstawowe elementy parku linowego</t>
    </r>
    <r>
      <rPr>
        <sz val="9"/>
        <color theme="1"/>
        <rFont val="Cambria"/>
        <family val="1"/>
        <charset val="238"/>
        <scheme val="major"/>
      </rPr>
      <t xml:space="preserve">
Długości trasy zaprojektowanej 52,16 m 
Szerokość kładek w labiryncie – min 120 cm, wysokość 200 cm 
Ilość przeszkód 5 szt. 
Ilość platform 5 szt. 
</t>
    </r>
    <r>
      <rPr>
        <b/>
        <sz val="9"/>
        <color theme="1"/>
        <rFont val="Cambria"/>
        <family val="1"/>
        <charset val="238"/>
        <scheme val="major"/>
      </rPr>
      <t>Budowa toru rolkarskiego i pumptracka.</t>
    </r>
    <r>
      <rPr>
        <sz val="9"/>
        <color theme="1"/>
        <rFont val="Cambria"/>
        <family val="1"/>
        <charset val="238"/>
        <scheme val="major"/>
      </rPr>
      <t xml:space="preserve"> Wskazane w zadaniu obiekty znajdować się będą w  okolicy istniejącego skateparku i stanowić będą integralną część nowo powstającej strefy sportowo-rekreacyjnej umożliwiając użytkownikom doskonalenie umiejętności jazdy na rolkach, rowerach typu bmx oraz deskorolkach. Tor rolkarski o powierzchni 1552,20 m2 i długości 331 metrów będzie wykonany w technologii asfaltowej z powłoką z barwnej żywicy. 
Zaplanowany rowerowy plac zabaw będzie miał powierzchnię 369,00 m2 i długości 189 mb. 
</t>
    </r>
    <r>
      <rPr>
        <b/>
        <sz val="9"/>
        <color rgb="FFFF0000"/>
        <rFont val="Cambria"/>
        <family val="1"/>
        <charset val="238"/>
        <scheme val="major"/>
      </rPr>
      <t>NK    2 800 195,94 , w tym VAT do odzyskania w kwocie 1 786 150,91
Dotacja + VAT = 4 497 541,91
Wkł. Wł.     = 6 518 991,40</t>
    </r>
    <r>
      <rPr>
        <sz val="9"/>
        <color theme="1"/>
        <rFont val="Cambria"/>
        <family val="1"/>
        <charset val="238"/>
        <scheme val="major"/>
      </rPr>
      <t xml:space="preserve">
</t>
    </r>
  </si>
  <si>
    <t>9.</t>
  </si>
  <si>
    <t>10.</t>
  </si>
  <si>
    <t>Projekty realizowane stan na dzień  17 kwietnia  2019r</t>
  </si>
  <si>
    <t xml:space="preserve">data złożenia wniosku: 
27-09-2018
Okres realizacji:
30-04-2019  31-12-2020
w dniu 12.04.2019 r złożono dokumenmty w celu przygotowania umowy </t>
  </si>
  <si>
    <r>
      <t xml:space="preserve">Ekomiasto Stalowa Wola - wymiana źródeł ciepła
85%
</t>
    </r>
    <r>
      <rPr>
        <sz val="11"/>
        <color theme="1"/>
        <rFont val="Cambria"/>
        <family val="1"/>
        <charset val="238"/>
        <scheme val="major"/>
      </rPr>
      <t xml:space="preserve"> </t>
    </r>
  </si>
  <si>
    <t xml:space="preserve">Ekomiasto Stalowa Wola - ekogroszek
85%
</t>
  </si>
  <si>
    <t xml:space="preserve">data złożenia wniosku: 
27-09-2018
Okres realizacji:
30-04-2019  31-12-2019
w dniu 12.04.2019 r złożono dokumenmty w celu przygotowania umowy </t>
  </si>
  <si>
    <t>data złożenia 
wniosku:
31-03-2017
Okres realizacji:
26-10-2017   31-10-2019
Umowa nr 
00007-65171-UM0900003/17
z dnia 27.10.2017r</t>
  </si>
  <si>
    <t>data złożenia
wniosku:
21-02-2017
Okres realizacji:
01-02-2017  29-11-2019
umowa 
nr RPPK.05.01.00-18-0023/17
z dnia 28.03.2019r.</t>
  </si>
  <si>
    <t>data złożenia wniosku: 
14-09-2018
Okres realizacji:
03-06-2019   31-12-2021
umowa 
nr RPPK.06.03.00-18-0025/18
z dnia 29.03.2019r.</t>
  </si>
  <si>
    <r>
      <rPr>
        <sz val="11"/>
        <rFont val="Cambria"/>
        <family val="1"/>
        <charset val="238"/>
        <scheme val="major"/>
      </rPr>
      <t>data złożenia wniosku: 
11-04-2018</t>
    </r>
    <r>
      <rPr>
        <sz val="11"/>
        <color theme="1"/>
        <rFont val="Cambria"/>
        <family val="1"/>
        <charset val="238"/>
        <scheme val="major"/>
      </rPr>
      <t xml:space="preserve">
</t>
    </r>
    <r>
      <rPr>
        <sz val="11"/>
        <rFont val="Cambria"/>
        <family val="1"/>
        <charset val="238"/>
        <scheme val="major"/>
      </rPr>
      <t xml:space="preserve">
Okres realizacji:
27-10-2017  30-11-2019
umowa 
nr RPPK.03.02.00-18-0012/18
z dnia 15.10.2018r.</t>
    </r>
  </si>
  <si>
    <r>
      <t xml:space="preserve">data złożenia wniosku: 
25-10-2016
Okres realizacji:
</t>
    </r>
    <r>
      <rPr>
        <sz val="11"/>
        <rFont val="Cambria"/>
        <family val="1"/>
        <charset val="238"/>
        <scheme val="major"/>
      </rPr>
      <t>08-05-2017  30-08-2019
umowa
nr RPPK.05.04.00-18-0004/16
z dnia 24.04.2017r.</t>
    </r>
  </si>
  <si>
    <t>data złożenia wniosku: 
16-11-2016
Okres realizacji:
30-05-2017  31-08-2019
umowa 
nr RPPK.04.04.00-18-0102/16
z dnia 30.05.2017r.</t>
  </si>
  <si>
    <t xml:space="preserve">data zlożenia 
wniosku:
30-12-2016
Okres realizacji:
18-07-2017  31-12-2019
umowa nr 
POIS02.05.00-00-0110/16
z dnia 18.07.2017 r.
</t>
  </si>
  <si>
    <t>data złożenia 
wniosku
24-11-2017
okers realizacji
01-06-2018  30-06-2020 
umowa nr
 RPPK.09.02.00-18-0084/17
z dnia 27.06.2018r.</t>
  </si>
  <si>
    <t xml:space="preserve">data złożenia
 wniosku: 
27-06-2014
Okres realizacji:
22-01-2016  30-09-2019
umowa nr
8/2016/Wn-09/OZ-RZ-GO/D
z dnia 22.01.2016
</t>
  </si>
  <si>
    <r>
      <t xml:space="preserve">Celem projektu jest ograniczenie negatywnego oddziaływania na środowisko bomby ekologicznej poprzez rekultywację terenów zdegradowanych o zasięgu regionalnym. Celem rekultywacji biologicznej będzie zabezpieczenie stateczności uszczelnienia obudową biologiczną, przeciwerozyjną, regulacja stosunków wodnych oraz stworzenie warunków siedliskowych dla roślin w obrębie rekultywowanego terenu. Przedmiotem inwestycji jest rekultywacja stawów osadowych I-VI na byłym terenie Huty Stalowa Wola oraz składowiska odpadów innych niż niebezpieczne. Zrekultywowany teren zostanie zagospodarowany zielenią poprzez obsiew odpowiednio dobranymi mieszankami traw.
</t>
    </r>
    <r>
      <rPr>
        <b/>
        <sz val="9"/>
        <color rgb="FFFF0000"/>
        <rFont val="Cambria"/>
        <family val="1"/>
        <charset val="238"/>
        <scheme val="major"/>
      </rPr>
      <t>W</t>
    </r>
    <r>
      <rPr>
        <b/>
        <sz val="10"/>
        <color rgb="FFFF0000"/>
        <rFont val="Cambria"/>
        <family val="1"/>
        <charset val="238"/>
        <scheme val="major"/>
      </rPr>
      <t>ykonanie na dzień 17.04.2019r:
wartość całkowita i kwalifikowane : 20 776 882,16 zł
dofinansowanie :  16 592 334,04 zł</t>
    </r>
    <r>
      <rPr>
        <b/>
        <sz val="9"/>
        <color rgb="FFFF0000"/>
        <rFont val="Cambria"/>
        <family val="1"/>
        <charset val="238"/>
        <scheme val="major"/>
      </rPr>
      <t xml:space="preserve">
</t>
    </r>
    <r>
      <rPr>
        <sz val="9"/>
        <rFont val="Cambria"/>
        <family val="1"/>
        <charset val="238"/>
        <scheme val="major"/>
      </rPr>
      <t xml:space="preserve">
</t>
    </r>
  </si>
  <si>
    <r>
      <t xml:space="preserve">data złożenia
 wniosku: 
15-03-2016
Okres realizacji:
</t>
    </r>
    <r>
      <rPr>
        <sz val="11"/>
        <rFont val="Cambria"/>
        <family val="1"/>
        <charset val="238"/>
        <scheme val="major"/>
      </rPr>
      <t>28-10-2016  31-12-2019
umowa nr
2016/0330/3089/SubA/DIS/S
z dnia 28.10.2016r</t>
    </r>
  </si>
  <si>
    <r>
      <t xml:space="preserve">„Utworzenie Podkarpackiego Centrum Piłki Nożnej w Stalowej Woli”
40,70%
</t>
    </r>
    <r>
      <rPr>
        <sz val="11"/>
        <color rgb="FFFF0000"/>
        <rFont val="Cambria"/>
        <family val="1"/>
        <charset val="238"/>
        <scheme val="major"/>
      </rPr>
      <t>umowa Budimex:
49 380 883,03 zł
Zostało na wyposażenie: 
2 336 367,60 zł</t>
    </r>
  </si>
  <si>
    <r>
      <t xml:space="preserve">Projekt ma na celu utworzenie centrum treningowego w zakresie piłki nożnej na terenie Gminy Stalowa Wola, jednego z kilkunastu obiektów tego typu w kraju i jedynego o tak wysokim standardzie w województwie podkarpackim. Podkarpackie Centrum Piłki Nożnej w Stalowej Woli będzie nowoczesnym, oferującym najwyższy standard ośrodkiem szkoleniowo – treningowym dla kadr młodzieżowych piłki nożnej oraz kadry trenerskiej opartym częściowo na już istniejących obiektach.
Zakres projektu obejmuje:
1. przebudowę płyty głównej boiska do piłki nożnej wraz z systemem podgrzewania płyty, oświetleniem i wyposażeniem, zgodnie z obowiązującymi przepisami UEFA i PZPN,
2. budowę zaplecza szatniowo - sportowego wraz z krytą trybuną,
3. instalacje wewnętrzne i zewnętrzne,
4. budowę 2 boisk treningowych do piłki nożnej o nawierzchni trawiastej wraz z niezbędną infrastrukturą,
5. zakup specjalistycznego sprzętu do treningu funkcjonalnego, personalnego, rehabilitacji i diagnostyki sportowej,
6. zakup sprzętu niezbędnego do obsługi kompleksu boisk Podkarpackiego Centrum Piłki Nożnej.
Dotacja w latach
2017: 2 115 872,91 zł
2018: 9 605 168,09 zł
2019: 3 278 959,00 zł zł w dniu 05.04.2019r wystapiono z wnioskiem  o zwiększenie dotacji w wys. 3 418 291 mln)
</t>
    </r>
    <r>
      <rPr>
        <sz val="9"/>
        <color rgb="FFFF0000"/>
        <rFont val="Cambria"/>
        <family val="1"/>
        <charset val="238"/>
        <scheme val="major"/>
      </rPr>
      <t xml:space="preserve"> 
</t>
    </r>
    <r>
      <rPr>
        <b/>
        <sz val="10"/>
        <color rgb="FFFF0000"/>
        <rFont val="Cambria"/>
        <family val="1"/>
        <charset val="238"/>
        <scheme val="major"/>
      </rPr>
      <t>Wykonanie na dzień 17.04.2019r:
wartość całkowita i kwalifikowane: 35 375 083,09 zł 
dofinansowanie : 11 721 041,00 zł.
Aktualnie wartośc zadania wynosi 51 822 417,83 zł</t>
    </r>
  </si>
  <si>
    <t>data złożenia
 wniosku: 
30-03-2018
Okres realizacji:
02-04-2018  31-10-2020
umowa nr 
2018/0929/3089/SubA/DIS/SP
z dnia 21.12.2018r.</t>
  </si>
  <si>
    <r>
      <t xml:space="preserve">data złożenia
 wniosku: 
30-06-2017
</t>
    </r>
    <r>
      <rPr>
        <sz val="11"/>
        <rFont val="Cambria"/>
        <family val="1"/>
        <charset val="238"/>
        <scheme val="major"/>
      </rPr>
      <t xml:space="preserve">
Okres realizacji:
01-09-2017  30-06-2019
umowa nr
2017/0495/3089/SubA/DIS/PL
z dnia 20.12.2017r.</t>
    </r>
  </si>
  <si>
    <t>data złożenia
 wniosku: 
15-09-2017
Okres realizacji:
05-03-2018  31-12-2020
umowa nr 
2018/     /     /SubA/DIS/SP
z dnia 31.12.2018r</t>
  </si>
  <si>
    <r>
      <t xml:space="preserve">Głównym celem projektu jest zwiększenie aktywności fizycznej oraz sprzyjanie tworzeniu warunków dla rozwoju spotru i prowadzenia zdrowego stylu życia wśród dzieci i młodzieży. Nowopowstały obiekt sportowy przyczyni się do aktywizacji sportowej dzieci i młodzieży.
Projektowana sala gimnastyczna wraz z niezbędną infrastrukturą znajdować się będzie w części połu.działki w miejscu istniejącego trawnika. Główne wejście do sali gimnastycnej będzie od strony ul. Prymasa Wyszyńskiego zapewniony zostanie dostęp do każdej kondygnacji istniejącego budynku szkoły. Istniejący budynek szkoły z nowo projektowaną salą zostanie połączony w układzie trzykondygnacyjnym.
Dotacja w latach:
2019: 1 000 000,00 zł,
2020: 1 000 000,00 zł,
2021:    500 000,00 zł.
</t>
    </r>
    <r>
      <rPr>
        <b/>
        <sz val="10"/>
        <color rgb="FFFF0000"/>
        <rFont val="Cambria"/>
        <family val="1"/>
        <charset val="238"/>
        <scheme val="major"/>
      </rPr>
      <t xml:space="preserve">Umowa z dn. 22-11-2018r. , 8 447 566,20 zł brutto, zakończenie 31-07-2020 r. TEXOM Spółka z o.o. z Krakowa , Konsorcjum, 
</t>
    </r>
  </si>
  <si>
    <t>data złożenia
 wniosku: 
16-04-2018
Okres realizacji:
18-10-2018  31-05-2019
umowa nr RPRiK-10/2018
z dnia 23.11.2018r.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</si>
</sst>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24" x14ac:knownFonts="1">
    <font>
      <sz val="11"/>
      <color theme="1"/>
      <name val="Calibri"/>
      <family val="2"/>
      <scheme val="minor"/>
    </font>
    <font>
      <sz val="9"/>
      <name val="Cambria"/>
      <family val="1"/>
      <charset val="238"/>
      <scheme val="major"/>
    </font>
    <font>
      <sz val="9"/>
      <color theme="1"/>
      <name val="Cambria"/>
      <family val="1"/>
      <charset val="238"/>
      <scheme val="major"/>
    </font>
    <font>
      <sz val="9"/>
      <color rgb="FFFF0000"/>
      <name val="Cambria"/>
      <family val="1"/>
      <charset val="238"/>
      <scheme val="major"/>
    </font>
    <font>
      <sz val="11"/>
      <color theme="1"/>
      <name val="Cambria"/>
      <family val="1"/>
      <charset val="238"/>
      <scheme val="major"/>
    </font>
    <font>
      <b/>
      <sz val="9"/>
      <name val="Cambria"/>
      <family val="1"/>
      <charset val="238"/>
      <scheme val="major"/>
    </font>
    <font>
      <b/>
      <sz val="9"/>
      <color rgb="FFFF0000"/>
      <name val="Cambria"/>
      <family val="1"/>
      <charset val="238"/>
      <scheme val="major"/>
    </font>
    <font>
      <b/>
      <sz val="9"/>
      <color theme="1"/>
      <name val="Cambria"/>
      <family val="1"/>
      <charset val="238"/>
      <scheme val="major"/>
    </font>
    <font>
      <b/>
      <sz val="12"/>
      <color theme="1"/>
      <name val="Cambria"/>
      <family val="1"/>
      <charset val="238"/>
      <scheme val="major"/>
    </font>
    <font>
      <b/>
      <sz val="11"/>
      <color theme="1"/>
      <name val="Cambria"/>
      <family val="1"/>
      <charset val="238"/>
      <scheme val="major"/>
    </font>
    <font>
      <sz val="11"/>
      <color rgb="FFFF0000"/>
      <name val="Cambria"/>
      <family val="1"/>
      <charset val="238"/>
      <scheme val="major"/>
    </font>
    <font>
      <sz val="11"/>
      <name val="Cambria"/>
      <family val="1"/>
      <charset val="238"/>
      <scheme val="major"/>
    </font>
    <font>
      <sz val="10"/>
      <color theme="1"/>
      <name val="Cambria"/>
      <family val="1"/>
      <charset val="238"/>
      <scheme val="major"/>
    </font>
    <font>
      <b/>
      <sz val="10"/>
      <color theme="1"/>
      <name val="Cambria"/>
      <family val="1"/>
      <charset val="238"/>
      <scheme val="major"/>
    </font>
    <font>
      <sz val="12"/>
      <color theme="1"/>
      <name val="Cambria"/>
      <family val="1"/>
      <charset val="238"/>
      <scheme val="major"/>
    </font>
    <font>
      <b/>
      <sz val="12"/>
      <color theme="1"/>
      <name val="Calibri"/>
      <family val="2"/>
      <scheme val="minor"/>
    </font>
    <font>
      <b/>
      <sz val="14"/>
      <color theme="1"/>
      <name val="Cambria"/>
      <family val="1"/>
      <charset val="238"/>
      <scheme val="major"/>
    </font>
    <font>
      <b/>
      <sz val="11"/>
      <color theme="1"/>
      <name val="Calibri"/>
      <family val="2"/>
      <charset val="238"/>
      <scheme val="minor"/>
    </font>
    <font>
      <b/>
      <sz val="12"/>
      <color theme="1"/>
      <name val="Calibri"/>
      <family val="2"/>
      <charset val="238"/>
      <scheme val="minor"/>
    </font>
    <font>
      <b/>
      <sz val="18"/>
      <color theme="1"/>
      <name val="Cambria"/>
      <family val="1"/>
      <charset val="238"/>
      <scheme val="major"/>
    </font>
    <font>
      <b/>
      <sz val="14"/>
      <color theme="1"/>
      <name val="Calibri"/>
      <family val="2"/>
      <charset val="238"/>
      <scheme val="minor"/>
    </font>
    <font>
      <b/>
      <sz val="12"/>
      <name val="Cambria"/>
      <family val="1"/>
      <charset val="238"/>
      <scheme val="major"/>
    </font>
    <font>
      <b/>
      <sz val="10"/>
      <color rgb="FFFF0000"/>
      <name val="Cambria"/>
      <family val="1"/>
      <charset val="238"/>
      <scheme val="major"/>
    </font>
    <font>
      <sz val="10"/>
      <color rgb="FFFF0000"/>
      <name val="Cambria"/>
      <family val="1"/>
      <charset val="238"/>
      <scheme val="major"/>
    </font>
  </fonts>
  <fills count="10">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9">
    <xf numFmtId="0" fontId="0" fillId="0" borderId="0" xfId="0"/>
    <xf numFmtId="4" fontId="1" fillId="0" borderId="1" xfId="0" applyNumberFormat="1" applyFont="1" applyFill="1" applyBorder="1" applyAlignment="1">
      <alignment horizontal="left" vertical="center" wrapText="1" readingOrder="1"/>
    </xf>
    <xf numFmtId="0" fontId="2" fillId="0" borderId="1" xfId="0" applyFont="1" applyBorder="1" applyAlignment="1">
      <alignment horizontal="left" vertical="center" wrapText="1"/>
    </xf>
    <xf numFmtId="4" fontId="4"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2" fillId="0" borderId="1" xfId="0" applyFont="1" applyBorder="1" applyAlignment="1">
      <alignment vertical="center" wrapText="1"/>
    </xf>
    <xf numFmtId="0" fontId="4" fillId="3" borderId="1" xfId="0" applyFont="1" applyFill="1" applyBorder="1" applyAlignment="1">
      <alignment horizontal="center" vertical="center"/>
    </xf>
    <xf numFmtId="0" fontId="8" fillId="3" borderId="1" xfId="0" applyFont="1" applyFill="1" applyBorder="1" applyAlignment="1">
      <alignment vertical="center"/>
    </xf>
    <xf numFmtId="4" fontId="8" fillId="3" borderId="1" xfId="0" applyNumberFormat="1" applyFont="1" applyFill="1" applyBorder="1" applyAlignment="1">
      <alignment vertical="center"/>
    </xf>
    <xf numFmtId="0" fontId="9" fillId="3" borderId="1" xfId="0" applyFont="1" applyFill="1" applyBorder="1"/>
    <xf numFmtId="0" fontId="11"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4" fontId="10" fillId="0" borderId="1" xfId="0" applyNumberFormat="1" applyFont="1" applyBorder="1" applyAlignment="1">
      <alignment horizontal="center" vertical="center"/>
    </xf>
    <xf numFmtId="4" fontId="1" fillId="0"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xf>
    <xf numFmtId="0" fontId="0" fillId="0" borderId="1" xfId="0" applyBorder="1" applyAlignment="1">
      <alignment horizontal="center" vertical="center"/>
    </xf>
    <xf numFmtId="2" fontId="2" fillId="0" borderId="1" xfId="0" applyNumberFormat="1" applyFont="1" applyBorder="1" applyAlignment="1">
      <alignment horizontal="left" wrapText="1"/>
    </xf>
    <xf numFmtId="0" fontId="12"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4" fontId="12" fillId="0" borderId="1" xfId="0" applyNumberFormat="1" applyFont="1" applyFill="1" applyBorder="1" applyAlignment="1">
      <alignment vertical="center" wrapText="1"/>
    </xf>
    <xf numFmtId="4" fontId="4" fillId="4" borderId="1" xfId="0" applyNumberFormat="1" applyFont="1" applyFill="1" applyBorder="1" applyAlignment="1">
      <alignment horizontal="right"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xf>
    <xf numFmtId="0" fontId="0" fillId="3" borderId="1" xfId="0" applyFill="1" applyBorder="1" applyAlignment="1">
      <alignment horizontal="center" vertical="center"/>
    </xf>
    <xf numFmtId="4" fontId="8" fillId="3" borderId="1" xfId="0" applyNumberFormat="1" applyFont="1" applyFill="1" applyBorder="1" applyAlignment="1">
      <alignment horizontal="right" vertical="center" wrapText="1"/>
    </xf>
    <xf numFmtId="4" fontId="12" fillId="3" borderId="1" xfId="0" applyNumberFormat="1" applyFont="1" applyFill="1" applyBorder="1" applyAlignment="1">
      <alignment vertical="center" wrapText="1"/>
    </xf>
    <xf numFmtId="0" fontId="15" fillId="3" borderId="1" xfId="0" applyFont="1" applyFill="1" applyBorder="1"/>
    <xf numFmtId="0" fontId="8" fillId="3" borderId="1" xfId="0" applyFont="1" applyFill="1" applyBorder="1" applyAlignment="1">
      <alignment horizontal="left" vertical="center"/>
    </xf>
    <xf numFmtId="0" fontId="8" fillId="3" borderId="1" xfId="0" applyFont="1" applyFill="1" applyBorder="1" applyAlignment="1">
      <alignment horizontal="center"/>
    </xf>
    <xf numFmtId="0" fontId="14" fillId="3" borderId="1" xfId="0" applyFont="1" applyFill="1" applyBorder="1"/>
    <xf numFmtId="4" fontId="17" fillId="0" borderId="1" xfId="0" applyNumberFormat="1" applyFont="1" applyBorder="1"/>
    <xf numFmtId="0" fontId="17" fillId="0" borderId="1" xfId="0" applyFont="1" applyBorder="1"/>
    <xf numFmtId="0" fontId="17" fillId="5" borderId="1" xfId="0" applyFont="1" applyFill="1" applyBorder="1"/>
    <xf numFmtId="4" fontId="17" fillId="5" borderId="1" xfId="0" applyNumberFormat="1" applyFont="1" applyFill="1" applyBorder="1"/>
    <xf numFmtId="0" fontId="17" fillId="6" borderId="1" xfId="0" applyFont="1" applyFill="1" applyBorder="1"/>
    <xf numFmtId="4" fontId="17" fillId="6" borderId="1" xfId="0" applyNumberFormat="1" applyFont="1" applyFill="1" applyBorder="1"/>
    <xf numFmtId="0" fontId="18" fillId="0" borderId="1" xfId="0" applyFont="1" applyBorder="1"/>
    <xf numFmtId="0" fontId="18" fillId="7" borderId="1" xfId="0" applyFont="1" applyFill="1" applyBorder="1" applyAlignment="1">
      <alignment vertical="center"/>
    </xf>
    <xf numFmtId="4" fontId="18" fillId="7" borderId="1" xfId="0" applyNumberFormat="1"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0" xfId="0" applyNumberFormat="1" applyFont="1" applyAlignment="1">
      <alignment horizontal="center" vertical="center"/>
    </xf>
    <xf numFmtId="0" fontId="19" fillId="0" borderId="0" xfId="0" applyFont="1" applyAlignment="1">
      <alignment vertical="center"/>
    </xf>
    <xf numFmtId="0" fontId="17" fillId="9" borderId="1" xfId="0" applyFont="1" applyFill="1" applyBorder="1"/>
    <xf numFmtId="0" fontId="20" fillId="9" borderId="1" xfId="0" applyFont="1" applyFill="1" applyBorder="1"/>
    <xf numFmtId="4" fontId="17" fillId="9" borderId="1" xfId="0" applyNumberFormat="1" applyFont="1" applyFill="1" applyBorder="1"/>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2" fontId="2" fillId="0" borderId="1" xfId="0" applyNumberFormat="1" applyFont="1" applyBorder="1" applyAlignment="1">
      <alignment horizontal="left" vertical="center" wrapText="1"/>
    </xf>
    <xf numFmtId="4" fontId="1" fillId="0" borderId="1" xfId="0" applyNumberFormat="1" applyFont="1" applyFill="1" applyBorder="1" applyAlignment="1">
      <alignment horizontal="lef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0" fontId="8" fillId="2"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6" fillId="8" borderId="2" xfId="0" applyFont="1" applyFill="1" applyBorder="1" applyAlignment="1">
      <alignment horizontal="center" vertical="center"/>
    </xf>
    <xf numFmtId="0" fontId="0" fillId="8" borderId="4" xfId="0" applyFill="1" applyBorder="1" applyAlignment="1">
      <alignment horizontal="center" vertical="center"/>
    </xf>
    <xf numFmtId="0" fontId="0" fillId="8" borderId="3" xfId="0" applyFill="1" applyBorder="1" applyAlignment="1">
      <alignment horizontal="center" vertical="center"/>
    </xf>
    <xf numFmtId="4" fontId="4"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1" fillId="8" borderId="2"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3" xfId="0" applyFont="1" applyFill="1" applyBorder="1" applyAlignment="1">
      <alignment horizontal="center" vertical="center"/>
    </xf>
    <xf numFmtId="0" fontId="17" fillId="5" borderId="2" xfId="0" applyFont="1" applyFill="1" applyBorder="1" applyAlignment="1">
      <alignment horizontal="center"/>
    </xf>
    <xf numFmtId="0" fontId="17" fillId="5" borderId="3"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view="pageBreakPreview" topLeftCell="A30" zoomScale="57" zoomScaleNormal="50" zoomScaleSheetLayoutView="57" workbookViewId="0">
      <selection activeCell="E41" sqref="E41"/>
    </sheetView>
  </sheetViews>
  <sheetFormatPr defaultRowHeight="15" x14ac:dyDescent="0.25"/>
  <cols>
    <col min="1" max="1" width="7" customWidth="1"/>
    <col min="2" max="2" width="27" customWidth="1"/>
    <col min="3" max="3" width="31.85546875" customWidth="1"/>
    <col min="4" max="4" width="21.140625" customWidth="1"/>
    <col min="5" max="5" width="17.5703125" customWidth="1"/>
    <col min="6" max="6" width="21.140625" customWidth="1"/>
    <col min="7" max="7" width="19.42578125" customWidth="1"/>
    <col min="8" max="8" width="22.28515625" customWidth="1"/>
    <col min="9" max="9" width="20.140625" customWidth="1"/>
    <col min="10" max="10" width="80.42578125" customWidth="1"/>
  </cols>
  <sheetData>
    <row r="1" spans="1:10" ht="57.75" customHeight="1" x14ac:dyDescent="0.25">
      <c r="B1" s="57" t="s">
        <v>98</v>
      </c>
    </row>
    <row r="2" spans="1:10" ht="28.5" x14ac:dyDescent="0.25">
      <c r="A2" s="27" t="s">
        <v>0</v>
      </c>
      <c r="B2" s="27" t="s">
        <v>1</v>
      </c>
      <c r="C2" s="28" t="s">
        <v>13</v>
      </c>
      <c r="D2" s="28" t="s">
        <v>2</v>
      </c>
      <c r="E2" s="27" t="s">
        <v>3</v>
      </c>
      <c r="F2" s="28" t="s">
        <v>4</v>
      </c>
      <c r="G2" s="28" t="s">
        <v>5</v>
      </c>
      <c r="H2" s="28" t="s">
        <v>6</v>
      </c>
      <c r="I2" s="28" t="s">
        <v>7</v>
      </c>
      <c r="J2" s="28" t="s">
        <v>8</v>
      </c>
    </row>
    <row r="3" spans="1:10" ht="29.25" customHeight="1" x14ac:dyDescent="0.25">
      <c r="A3" s="82" t="s">
        <v>54</v>
      </c>
      <c r="B3" s="82"/>
      <c r="C3" s="82"/>
      <c r="D3" s="82"/>
      <c r="E3" s="82"/>
      <c r="F3" s="82"/>
      <c r="G3" s="82"/>
      <c r="H3" s="82"/>
      <c r="I3" s="82"/>
      <c r="J3" s="82"/>
    </row>
    <row r="4" spans="1:10" ht="207.75" customHeight="1" x14ac:dyDescent="0.25">
      <c r="A4" s="71" t="s">
        <v>9</v>
      </c>
      <c r="B4" s="78" t="s">
        <v>20</v>
      </c>
      <c r="C4" s="78" t="s">
        <v>108</v>
      </c>
      <c r="D4" s="78" t="s">
        <v>14</v>
      </c>
      <c r="E4" s="78" t="s">
        <v>16</v>
      </c>
      <c r="F4" s="3" t="s">
        <v>83</v>
      </c>
      <c r="G4" s="3" t="s">
        <v>32</v>
      </c>
      <c r="H4" s="3" t="s">
        <v>33</v>
      </c>
      <c r="I4" s="3" t="s">
        <v>84</v>
      </c>
      <c r="J4" s="70" t="s">
        <v>19</v>
      </c>
    </row>
    <row r="5" spans="1:10" ht="29.25" customHeight="1" x14ac:dyDescent="0.25">
      <c r="A5" s="71"/>
      <c r="B5" s="78"/>
      <c r="C5" s="78"/>
      <c r="D5" s="78"/>
      <c r="E5" s="78"/>
      <c r="F5" s="4">
        <v>18211948.989999998</v>
      </c>
      <c r="G5" s="4">
        <v>9971100.7699999996</v>
      </c>
      <c r="H5" s="4">
        <v>5982660.4000000004</v>
      </c>
      <c r="I5" s="4">
        <v>12229288.59</v>
      </c>
      <c r="J5" s="70"/>
    </row>
    <row r="6" spans="1:10" ht="342" customHeight="1" x14ac:dyDescent="0.25">
      <c r="A6" s="71" t="s">
        <v>10</v>
      </c>
      <c r="B6" s="78" t="s">
        <v>44</v>
      </c>
      <c r="C6" s="79" t="s">
        <v>107</v>
      </c>
      <c r="D6" s="78" t="s">
        <v>14</v>
      </c>
      <c r="E6" s="78" t="s">
        <v>45</v>
      </c>
      <c r="F6" s="3" t="s">
        <v>46</v>
      </c>
      <c r="G6" s="3" t="s">
        <v>47</v>
      </c>
      <c r="H6" s="3" t="s">
        <v>48</v>
      </c>
      <c r="I6" s="3" t="s">
        <v>49</v>
      </c>
      <c r="J6" s="70" t="s">
        <v>50</v>
      </c>
    </row>
    <row r="7" spans="1:10" ht="39.75" customHeight="1" x14ac:dyDescent="0.25">
      <c r="A7" s="71"/>
      <c r="B7" s="78"/>
      <c r="C7" s="79"/>
      <c r="D7" s="78"/>
      <c r="E7" s="78"/>
      <c r="F7" s="14">
        <v>46783138.450000003</v>
      </c>
      <c r="G7" s="15">
        <v>37945347.75</v>
      </c>
      <c r="H7" s="16">
        <v>32253545.48</v>
      </c>
      <c r="I7" s="16">
        <f>F7-H7</f>
        <v>14529592.970000003</v>
      </c>
      <c r="J7" s="70"/>
    </row>
    <row r="8" spans="1:10" ht="237.75" customHeight="1" x14ac:dyDescent="0.25">
      <c r="A8" s="5" t="s">
        <v>11</v>
      </c>
      <c r="B8" s="18" t="s">
        <v>23</v>
      </c>
      <c r="C8" s="13" t="s">
        <v>106</v>
      </c>
      <c r="D8" s="18" t="s">
        <v>14</v>
      </c>
      <c r="E8" s="18" t="s">
        <v>21</v>
      </c>
      <c r="F8" s="6">
        <v>817731.84</v>
      </c>
      <c r="G8" s="6">
        <v>639126.43000000005</v>
      </c>
      <c r="H8" s="6">
        <v>543257.43999999994</v>
      </c>
      <c r="I8" s="6">
        <v>274474.40000000002</v>
      </c>
      <c r="J8" s="2" t="s">
        <v>86</v>
      </c>
    </row>
    <row r="9" spans="1:10" ht="378" customHeight="1" x14ac:dyDescent="0.25">
      <c r="A9" s="48" t="s">
        <v>12</v>
      </c>
      <c r="B9" s="49" t="s">
        <v>78</v>
      </c>
      <c r="C9" s="49" t="s">
        <v>105</v>
      </c>
      <c r="D9" s="49" t="s">
        <v>14</v>
      </c>
      <c r="E9" s="49" t="s">
        <v>15</v>
      </c>
      <c r="F9" s="50">
        <v>18612534.82</v>
      </c>
      <c r="G9" s="50">
        <v>13301402.93</v>
      </c>
      <c r="H9" s="50">
        <v>10000000</v>
      </c>
      <c r="I9" s="50">
        <v>8612534.8200000003</v>
      </c>
      <c r="J9" s="51" t="s">
        <v>87</v>
      </c>
    </row>
    <row r="10" spans="1:10" ht="236.25" customHeight="1" x14ac:dyDescent="0.25">
      <c r="A10" s="66" t="s">
        <v>41</v>
      </c>
      <c r="B10" s="12" t="s">
        <v>72</v>
      </c>
      <c r="C10" s="67" t="s">
        <v>104</v>
      </c>
      <c r="D10" s="67" t="s">
        <v>14</v>
      </c>
      <c r="E10" s="67" t="s">
        <v>52</v>
      </c>
      <c r="F10" s="61">
        <v>12991929.140000001</v>
      </c>
      <c r="G10" s="61">
        <v>12549690</v>
      </c>
      <c r="H10" s="61">
        <v>9999592.9900000002</v>
      </c>
      <c r="I10" s="61">
        <v>2992336.15</v>
      </c>
      <c r="J10" s="69" t="s">
        <v>88</v>
      </c>
    </row>
    <row r="11" spans="1:10" ht="225" customHeight="1" x14ac:dyDescent="0.25">
      <c r="A11" s="66" t="s">
        <v>70</v>
      </c>
      <c r="B11" s="67" t="s">
        <v>100</v>
      </c>
      <c r="C11" s="67" t="s">
        <v>99</v>
      </c>
      <c r="D11" s="67" t="s">
        <v>14</v>
      </c>
      <c r="E11" s="67" t="s">
        <v>17</v>
      </c>
      <c r="F11" s="61">
        <v>7531488</v>
      </c>
      <c r="G11" s="61">
        <v>6922100</v>
      </c>
      <c r="H11" s="61">
        <v>5883785</v>
      </c>
      <c r="I11" s="61">
        <v>1647703</v>
      </c>
      <c r="J11" s="7" t="s">
        <v>34</v>
      </c>
    </row>
    <row r="12" spans="1:10" ht="198" customHeight="1" x14ac:dyDescent="0.25">
      <c r="A12" s="66" t="s">
        <v>42</v>
      </c>
      <c r="B12" s="67" t="s">
        <v>101</v>
      </c>
      <c r="C12" s="67" t="s">
        <v>102</v>
      </c>
      <c r="D12" s="67" t="s">
        <v>14</v>
      </c>
      <c r="E12" s="67" t="s">
        <v>18</v>
      </c>
      <c r="F12" s="61">
        <v>192285</v>
      </c>
      <c r="G12" s="61">
        <v>177000</v>
      </c>
      <c r="H12" s="61">
        <v>150450</v>
      </c>
      <c r="I12" s="61">
        <v>41835</v>
      </c>
      <c r="J12" s="7" t="s">
        <v>35</v>
      </c>
    </row>
    <row r="13" spans="1:10" ht="210" customHeight="1" x14ac:dyDescent="0.25">
      <c r="A13" s="5" t="s">
        <v>43</v>
      </c>
      <c r="B13" s="18" t="s">
        <v>25</v>
      </c>
      <c r="C13" s="18" t="s">
        <v>103</v>
      </c>
      <c r="D13" s="18" t="s">
        <v>14</v>
      </c>
      <c r="E13" s="5" t="s">
        <v>24</v>
      </c>
      <c r="F13" s="6">
        <v>1567000</v>
      </c>
      <c r="G13" s="6">
        <v>1567000</v>
      </c>
      <c r="H13" s="6">
        <v>997082</v>
      </c>
      <c r="I13" s="6">
        <v>569918</v>
      </c>
      <c r="J13" s="2" t="s">
        <v>26</v>
      </c>
    </row>
    <row r="14" spans="1:10" ht="369" customHeight="1" x14ac:dyDescent="0.25">
      <c r="A14" s="5" t="s">
        <v>96</v>
      </c>
      <c r="B14" s="18" t="s">
        <v>27</v>
      </c>
      <c r="C14" s="18" t="s">
        <v>109</v>
      </c>
      <c r="D14" s="18" t="s">
        <v>28</v>
      </c>
      <c r="E14" s="18" t="s">
        <v>29</v>
      </c>
      <c r="F14" s="6">
        <v>12986323.84</v>
      </c>
      <c r="G14" s="6">
        <v>11364736.84</v>
      </c>
      <c r="H14" s="6">
        <v>9660026.3100000005</v>
      </c>
      <c r="I14" s="6">
        <v>3326297.53</v>
      </c>
      <c r="J14" s="1" t="s">
        <v>30</v>
      </c>
    </row>
    <row r="15" spans="1:10" ht="362.25" hidden="1" customHeight="1" x14ac:dyDescent="0.25">
      <c r="A15" s="76" t="s">
        <v>42</v>
      </c>
      <c r="B15" s="72"/>
      <c r="C15" s="72"/>
      <c r="D15" s="72"/>
      <c r="E15" s="72"/>
      <c r="F15" s="80"/>
      <c r="G15" s="80"/>
      <c r="H15" s="80"/>
      <c r="I15" s="80"/>
      <c r="J15" s="74"/>
    </row>
    <row r="16" spans="1:10" ht="117" hidden="1" customHeight="1" x14ac:dyDescent="0.25">
      <c r="A16" s="77"/>
      <c r="B16" s="73"/>
      <c r="C16" s="73"/>
      <c r="D16" s="73"/>
      <c r="E16" s="73"/>
      <c r="F16" s="81"/>
      <c r="G16" s="81"/>
      <c r="H16" s="81"/>
      <c r="I16" s="81"/>
      <c r="J16" s="75"/>
    </row>
    <row r="17" spans="1:10" ht="327.75" customHeight="1" x14ac:dyDescent="0.25">
      <c r="A17" s="71" t="s">
        <v>97</v>
      </c>
      <c r="B17" s="78" t="s">
        <v>51</v>
      </c>
      <c r="C17" s="78" t="s">
        <v>110</v>
      </c>
      <c r="D17" s="78" t="s">
        <v>36</v>
      </c>
      <c r="E17" s="78" t="s">
        <v>37</v>
      </c>
      <c r="F17" s="88">
        <v>4596361.3</v>
      </c>
      <c r="G17" s="88">
        <v>4596361.3</v>
      </c>
      <c r="H17" s="88">
        <v>4366543.2300000004</v>
      </c>
      <c r="I17" s="88">
        <v>229818.07</v>
      </c>
      <c r="J17" s="89" t="s">
        <v>38</v>
      </c>
    </row>
    <row r="18" spans="1:10" ht="62.25" customHeight="1" x14ac:dyDescent="0.25">
      <c r="A18" s="71"/>
      <c r="B18" s="78"/>
      <c r="C18" s="78"/>
      <c r="D18" s="78"/>
      <c r="E18" s="78"/>
      <c r="F18" s="88"/>
      <c r="G18" s="88"/>
      <c r="H18" s="88"/>
      <c r="I18" s="88"/>
      <c r="J18" s="89"/>
    </row>
    <row r="19" spans="1:10" ht="33" customHeight="1" x14ac:dyDescent="0.25">
      <c r="A19" s="8"/>
      <c r="B19" s="29" t="s">
        <v>31</v>
      </c>
      <c r="C19" s="30"/>
      <c r="D19" s="30"/>
      <c r="E19" s="30"/>
      <c r="F19" s="31">
        <f>9225388+42546158.76+F8+F9++F10+F11+F12+F13+F14+F17</f>
        <v>111067200.7</v>
      </c>
      <c r="G19" s="31">
        <f>5743175.96+35024536.71+G8+G9++G10+G11+G12+G13+G14+G17</f>
        <v>91885130.170000002</v>
      </c>
      <c r="H19" s="31">
        <f>3445905.56+29770856.17+H8+H9++H10+H11+H12+H13+H14+H17</f>
        <v>74817498.700000003</v>
      </c>
      <c r="I19" s="31">
        <f>5779432.44+12775302.59+I8+I9++I10+I11+I12+I13+I14+I17</f>
        <v>36249652</v>
      </c>
      <c r="J19" s="29"/>
    </row>
    <row r="20" spans="1:10" ht="49.5" hidden="1" customHeight="1" x14ac:dyDescent="0.25">
      <c r="A20" s="90"/>
      <c r="B20" s="91"/>
      <c r="C20" s="91"/>
      <c r="D20" s="91"/>
      <c r="E20" s="91"/>
      <c r="F20" s="91"/>
      <c r="G20" s="91"/>
      <c r="H20" s="91"/>
      <c r="I20" s="91"/>
      <c r="J20" s="92"/>
    </row>
    <row r="21" spans="1:10" ht="185.25" hidden="1" customHeight="1" x14ac:dyDescent="0.25">
      <c r="A21" s="76"/>
      <c r="B21" s="72"/>
      <c r="C21" s="72"/>
      <c r="D21" s="72"/>
      <c r="E21" s="72"/>
      <c r="F21" s="80"/>
      <c r="G21" s="80"/>
      <c r="H21" s="80"/>
      <c r="I21" s="80"/>
      <c r="J21" s="74"/>
    </row>
    <row r="22" spans="1:10" ht="306" hidden="1" customHeight="1" x14ac:dyDescent="0.25">
      <c r="A22" s="77"/>
      <c r="B22" s="73"/>
      <c r="C22" s="73"/>
      <c r="D22" s="73"/>
      <c r="E22" s="73"/>
      <c r="F22" s="81"/>
      <c r="G22" s="81"/>
      <c r="H22" s="81"/>
      <c r="I22" s="81"/>
      <c r="J22" s="75"/>
    </row>
    <row r="23" spans="1:10" ht="408.75" hidden="1" customHeight="1" x14ac:dyDescent="0.25">
      <c r="A23" s="62"/>
      <c r="B23" s="63"/>
      <c r="C23" s="65"/>
      <c r="D23" s="63"/>
      <c r="E23" s="63"/>
      <c r="F23" s="61"/>
      <c r="G23" s="61"/>
      <c r="H23" s="61"/>
      <c r="I23" s="61"/>
      <c r="J23" s="64"/>
    </row>
    <row r="24" spans="1:10" ht="408.75" hidden="1" customHeight="1" x14ac:dyDescent="0.25">
      <c r="A24" s="62"/>
      <c r="B24" s="63"/>
      <c r="C24" s="63"/>
      <c r="D24" s="63"/>
      <c r="E24" s="63"/>
      <c r="F24" s="61"/>
      <c r="G24" s="61"/>
      <c r="H24" s="61"/>
      <c r="I24" s="61"/>
      <c r="J24" s="64"/>
    </row>
    <row r="25" spans="1:10" ht="32.25" hidden="1" customHeight="1" x14ac:dyDescent="0.25">
      <c r="A25" s="8"/>
      <c r="B25" s="9"/>
      <c r="C25" s="9"/>
      <c r="D25" s="9"/>
      <c r="E25" s="9"/>
      <c r="F25" s="10">
        <f>SUM(F21:F24)</f>
        <v>0</v>
      </c>
      <c r="G25" s="10">
        <f>SUM(G21:G24)</f>
        <v>0</v>
      </c>
      <c r="H25" s="10">
        <f>SUM(H21:H24)</f>
        <v>0</v>
      </c>
      <c r="I25" s="10">
        <f>SUM(I21:I24)</f>
        <v>0</v>
      </c>
      <c r="J25" s="11"/>
    </row>
    <row r="26" spans="1:10" ht="36.75" customHeight="1" x14ac:dyDescent="0.25">
      <c r="A26" s="82" t="s">
        <v>53</v>
      </c>
      <c r="B26" s="82"/>
      <c r="C26" s="82"/>
      <c r="D26" s="82"/>
      <c r="E26" s="82"/>
      <c r="F26" s="82"/>
      <c r="G26" s="82"/>
      <c r="H26" s="82"/>
      <c r="I26" s="82"/>
      <c r="J26" s="82"/>
    </row>
    <row r="27" spans="1:10" ht="185.25" customHeight="1" x14ac:dyDescent="0.25">
      <c r="A27" s="5" t="s">
        <v>39</v>
      </c>
      <c r="B27" s="19" t="s">
        <v>61</v>
      </c>
      <c r="C27" s="18" t="s">
        <v>111</v>
      </c>
      <c r="D27" s="5" t="s">
        <v>55</v>
      </c>
      <c r="E27" s="18" t="s">
        <v>56</v>
      </c>
      <c r="F27" s="6">
        <v>23140051.719999999</v>
      </c>
      <c r="G27" s="6">
        <v>23098169.379999999</v>
      </c>
      <c r="H27" s="6">
        <v>18478535</v>
      </c>
      <c r="I27" s="6">
        <f t="shared" ref="I27:I32" si="0">F27-H27</f>
        <v>4661516.7199999988</v>
      </c>
      <c r="J27" s="17" t="s">
        <v>112</v>
      </c>
    </row>
    <row r="28" spans="1:10" ht="310.5" customHeight="1" x14ac:dyDescent="0.25">
      <c r="A28" s="5" t="s">
        <v>40</v>
      </c>
      <c r="B28" s="19" t="s">
        <v>114</v>
      </c>
      <c r="C28" s="18" t="s">
        <v>113</v>
      </c>
      <c r="D28" s="18" t="s">
        <v>57</v>
      </c>
      <c r="E28" s="19" t="s">
        <v>58</v>
      </c>
      <c r="F28" s="6">
        <v>48436297.689999998</v>
      </c>
      <c r="G28" s="6">
        <v>36836582</v>
      </c>
      <c r="H28" s="6">
        <v>15000000</v>
      </c>
      <c r="I28" s="6">
        <f t="shared" si="0"/>
        <v>33436297.689999998</v>
      </c>
      <c r="J28" s="17" t="s">
        <v>115</v>
      </c>
    </row>
    <row r="29" spans="1:10" ht="264" customHeight="1" x14ac:dyDescent="0.25">
      <c r="A29" s="5" t="s">
        <v>11</v>
      </c>
      <c r="B29" s="12" t="s">
        <v>59</v>
      </c>
      <c r="C29" s="18" t="s">
        <v>117</v>
      </c>
      <c r="D29" s="18" t="s">
        <v>57</v>
      </c>
      <c r="E29" s="18" t="s">
        <v>62</v>
      </c>
      <c r="F29" s="20">
        <v>4342042</v>
      </c>
      <c r="G29" s="20">
        <v>4033603</v>
      </c>
      <c r="H29" s="20">
        <v>1330800</v>
      </c>
      <c r="I29" s="20">
        <f t="shared" si="0"/>
        <v>3011242</v>
      </c>
      <c r="J29" s="22" t="s">
        <v>71</v>
      </c>
    </row>
    <row r="30" spans="1:10" ht="201" customHeight="1" x14ac:dyDescent="0.25">
      <c r="A30" s="5" t="s">
        <v>12</v>
      </c>
      <c r="B30" s="18" t="s">
        <v>60</v>
      </c>
      <c r="C30" s="18" t="s">
        <v>116</v>
      </c>
      <c r="D30" s="18" t="s">
        <v>57</v>
      </c>
      <c r="E30" s="18" t="s">
        <v>63</v>
      </c>
      <c r="F30" s="6">
        <v>8529132.9100000001</v>
      </c>
      <c r="G30" s="6">
        <v>6353482.6500000004</v>
      </c>
      <c r="H30" s="6">
        <v>2096649</v>
      </c>
      <c r="I30" s="6">
        <f t="shared" si="0"/>
        <v>6432483.9100000001</v>
      </c>
      <c r="J30" s="23" t="s">
        <v>89</v>
      </c>
    </row>
    <row r="31" spans="1:10" ht="214.5" customHeight="1" x14ac:dyDescent="0.25">
      <c r="A31" s="21" t="s">
        <v>41</v>
      </c>
      <c r="B31" s="18" t="s">
        <v>64</v>
      </c>
      <c r="C31" s="18" t="s">
        <v>118</v>
      </c>
      <c r="D31" s="18" t="s">
        <v>57</v>
      </c>
      <c r="E31" s="18" t="s">
        <v>65</v>
      </c>
      <c r="F31" s="6">
        <v>9202802</v>
      </c>
      <c r="G31" s="6">
        <v>8000000</v>
      </c>
      <c r="H31" s="6">
        <v>2500000</v>
      </c>
      <c r="I31" s="6">
        <f t="shared" si="0"/>
        <v>6702802</v>
      </c>
      <c r="J31" s="23" t="s">
        <v>119</v>
      </c>
    </row>
    <row r="32" spans="1:10" ht="154.5" customHeight="1" x14ac:dyDescent="0.25">
      <c r="A32" s="21" t="s">
        <v>22</v>
      </c>
      <c r="B32" s="49" t="s">
        <v>66</v>
      </c>
      <c r="C32" s="49" t="s">
        <v>120</v>
      </c>
      <c r="D32" s="49" t="s">
        <v>67</v>
      </c>
      <c r="E32" s="49" t="s">
        <v>68</v>
      </c>
      <c r="F32" s="50">
        <v>3477568.63</v>
      </c>
      <c r="G32" s="50">
        <v>2395342.4700000002</v>
      </c>
      <c r="H32" s="50">
        <v>988640</v>
      </c>
      <c r="I32" s="50">
        <f t="shared" si="0"/>
        <v>2488928.63</v>
      </c>
      <c r="J32" s="23" t="s">
        <v>90</v>
      </c>
    </row>
    <row r="33" spans="1:10" ht="150" customHeight="1" x14ac:dyDescent="0.25">
      <c r="A33" s="21" t="s">
        <v>42</v>
      </c>
      <c r="B33" s="24" t="s">
        <v>91</v>
      </c>
      <c r="C33" s="49" t="s">
        <v>76</v>
      </c>
      <c r="D33" s="49" t="s">
        <v>67</v>
      </c>
      <c r="E33" s="49" t="s">
        <v>69</v>
      </c>
      <c r="F33" s="55">
        <v>1366500</v>
      </c>
      <c r="G33" s="56">
        <v>1366500</v>
      </c>
      <c r="H33" s="50">
        <v>117000</v>
      </c>
      <c r="I33" s="50">
        <v>1249500</v>
      </c>
      <c r="J33" s="25" t="s">
        <v>77</v>
      </c>
    </row>
    <row r="34" spans="1:10" ht="39.75" hidden="1" customHeight="1" x14ac:dyDescent="0.25">
      <c r="A34" s="21" t="s">
        <v>43</v>
      </c>
      <c r="B34" s="24"/>
      <c r="C34" s="18"/>
      <c r="D34" s="18"/>
      <c r="E34" s="18"/>
      <c r="F34" s="26"/>
      <c r="G34" s="26"/>
      <c r="H34" s="26"/>
      <c r="I34" s="6"/>
      <c r="J34" s="25"/>
    </row>
    <row r="35" spans="1:10" ht="41.25" customHeight="1" x14ac:dyDescent="0.25">
      <c r="A35" s="32"/>
      <c r="B35" s="29" t="s">
        <v>31</v>
      </c>
      <c r="C35" s="30"/>
      <c r="D35" s="30"/>
      <c r="E35" s="30"/>
      <c r="F35" s="33">
        <f>SUM(F27:F34)</f>
        <v>98494394.949999988</v>
      </c>
      <c r="G35" s="33">
        <f>SUM(G27:G34)</f>
        <v>82083679.5</v>
      </c>
      <c r="H35" s="33">
        <f>SUM(H27:H34)</f>
        <v>40511624</v>
      </c>
      <c r="I35" s="33">
        <f>SUM(I27:I34)</f>
        <v>57982770.949999996</v>
      </c>
      <c r="J35" s="34"/>
    </row>
    <row r="36" spans="1:10" ht="41.25" hidden="1" customHeight="1" x14ac:dyDescent="0.25">
      <c r="A36" s="85" t="s">
        <v>85</v>
      </c>
      <c r="B36" s="86"/>
      <c r="C36" s="86"/>
      <c r="D36" s="86"/>
      <c r="E36" s="86"/>
      <c r="F36" s="86"/>
      <c r="G36" s="86"/>
      <c r="H36" s="86"/>
      <c r="I36" s="86"/>
      <c r="J36" s="87"/>
    </row>
    <row r="37" spans="1:10" ht="409.6" hidden="1" customHeight="1" x14ac:dyDescent="0.25">
      <c r="A37" s="21" t="s">
        <v>9</v>
      </c>
      <c r="B37" s="67" t="s">
        <v>94</v>
      </c>
      <c r="C37" s="18" t="s">
        <v>92</v>
      </c>
      <c r="D37" s="18" t="s">
        <v>57</v>
      </c>
      <c r="E37" s="67" t="s">
        <v>63</v>
      </c>
      <c r="F37" s="6">
        <v>11016533.310000001</v>
      </c>
      <c r="G37" s="6">
        <v>5504946.3700000001</v>
      </c>
      <c r="H37" s="6">
        <v>2711391</v>
      </c>
      <c r="I37" s="6">
        <f>F37-H37</f>
        <v>8305142.3100000005</v>
      </c>
      <c r="J37" s="68" t="s">
        <v>95</v>
      </c>
    </row>
    <row r="38" spans="1:10" ht="30.75" hidden="1" customHeight="1" x14ac:dyDescent="0.25">
      <c r="A38" s="35"/>
      <c r="B38" s="36" t="s">
        <v>93</v>
      </c>
      <c r="C38" s="37"/>
      <c r="D38" s="37"/>
      <c r="E38" s="37"/>
      <c r="F38" s="31">
        <f>F37</f>
        <v>11016533.310000001</v>
      </c>
      <c r="G38" s="31">
        <f>G37</f>
        <v>5504946.3700000001</v>
      </c>
      <c r="H38" s="31">
        <f>H37</f>
        <v>2711391</v>
      </c>
      <c r="I38" s="31">
        <f>I37</f>
        <v>8305142.3100000005</v>
      </c>
      <c r="J38" s="38"/>
    </row>
    <row r="39" spans="1:10" ht="158.25" hidden="1" customHeight="1" x14ac:dyDescent="0.25">
      <c r="A39" s="21" t="s">
        <v>40</v>
      </c>
      <c r="B39" s="52" t="s">
        <v>80</v>
      </c>
      <c r="C39" s="52" t="s">
        <v>82</v>
      </c>
      <c r="D39" s="53" t="s">
        <v>55</v>
      </c>
      <c r="E39" s="52" t="s">
        <v>79</v>
      </c>
      <c r="F39" s="54">
        <v>50000</v>
      </c>
      <c r="G39" s="54">
        <v>50000</v>
      </c>
      <c r="H39" s="54">
        <v>50000</v>
      </c>
      <c r="I39" s="54">
        <v>0</v>
      </c>
      <c r="J39" s="7" t="s">
        <v>81</v>
      </c>
    </row>
    <row r="40" spans="1:10" ht="18.75" hidden="1" x14ac:dyDescent="0.3">
      <c r="A40" s="58"/>
      <c r="B40" s="59" t="s">
        <v>31</v>
      </c>
      <c r="C40" s="58"/>
      <c r="D40" s="58"/>
      <c r="E40" s="58"/>
      <c r="F40" s="60">
        <f>F37+F39</f>
        <v>11066533.310000001</v>
      </c>
      <c r="G40" s="60">
        <f>G37+G39</f>
        <v>5554946.3700000001</v>
      </c>
      <c r="H40" s="60">
        <f>H37+H39</f>
        <v>2761391</v>
      </c>
      <c r="I40" s="60">
        <f>I37+I39</f>
        <v>8305142.3100000005</v>
      </c>
      <c r="J40" s="58"/>
    </row>
    <row r="42" spans="1:10" x14ac:dyDescent="0.25">
      <c r="A42" s="93" t="s">
        <v>73</v>
      </c>
      <c r="B42" s="94"/>
      <c r="C42" s="41"/>
      <c r="D42" s="41"/>
      <c r="E42" s="41"/>
      <c r="F42" s="42">
        <f>F19+F35</f>
        <v>209561595.64999998</v>
      </c>
      <c r="G42" s="42">
        <f>G19+G35</f>
        <v>173968809.67000002</v>
      </c>
      <c r="H42" s="42">
        <f>H19+H35</f>
        <v>115329122.7</v>
      </c>
      <c r="I42" s="42">
        <f>I19+I35</f>
        <v>94232422.949999988</v>
      </c>
      <c r="J42" s="40"/>
    </row>
    <row r="43" spans="1:10" hidden="1" x14ac:dyDescent="0.25">
      <c r="A43" s="95" t="s">
        <v>74</v>
      </c>
      <c r="B43" s="96"/>
      <c r="C43" s="43"/>
      <c r="D43" s="43"/>
      <c r="E43" s="43"/>
      <c r="F43" s="44">
        <v>0</v>
      </c>
      <c r="G43" s="44">
        <v>0</v>
      </c>
      <c r="H43" s="44">
        <v>0</v>
      </c>
      <c r="I43" s="44">
        <v>0</v>
      </c>
      <c r="J43" s="40"/>
    </row>
    <row r="44" spans="1:10" x14ac:dyDescent="0.25">
      <c r="A44" s="97"/>
      <c r="B44" s="98"/>
      <c r="C44" s="40"/>
      <c r="D44" s="40"/>
      <c r="E44" s="40"/>
      <c r="F44" s="39"/>
      <c r="G44" s="39"/>
      <c r="H44" s="39"/>
      <c r="I44" s="39"/>
      <c r="J44" s="40"/>
    </row>
    <row r="45" spans="1:10" ht="24.75" customHeight="1" x14ac:dyDescent="0.25">
      <c r="A45" s="83" t="s">
        <v>75</v>
      </c>
      <c r="B45" s="84"/>
      <c r="C45" s="46"/>
      <c r="D45" s="46"/>
      <c r="E45" s="46"/>
      <c r="F45" s="47">
        <f>F42+F43+F44</f>
        <v>209561595.64999998</v>
      </c>
      <c r="G45" s="47">
        <f>G42+G43+G44</f>
        <v>173968809.67000002</v>
      </c>
      <c r="H45" s="47">
        <f>H42+H43+H44</f>
        <v>115329122.7</v>
      </c>
      <c r="I45" s="47">
        <f>I42+I43+I44</f>
        <v>94232422.949999988</v>
      </c>
      <c r="J45" s="45"/>
    </row>
  </sheetData>
  <mergeCells count="50">
    <mergeCell ref="A44:B44"/>
    <mergeCell ref="J21:J22"/>
    <mergeCell ref="I21:I22"/>
    <mergeCell ref="H21:H22"/>
    <mergeCell ref="G21:G22"/>
    <mergeCell ref="F21:F22"/>
    <mergeCell ref="E21:E22"/>
    <mergeCell ref="D21:D22"/>
    <mergeCell ref="C21:C22"/>
    <mergeCell ref="B21:B22"/>
    <mergeCell ref="A21:A22"/>
    <mergeCell ref="A45:B45"/>
    <mergeCell ref="D17:D18"/>
    <mergeCell ref="A36:J36"/>
    <mergeCell ref="H17:H18"/>
    <mergeCell ref="I17:I18"/>
    <mergeCell ref="A26:J26"/>
    <mergeCell ref="J17:J18"/>
    <mergeCell ref="A17:A18"/>
    <mergeCell ref="B17:B18"/>
    <mergeCell ref="C17:C18"/>
    <mergeCell ref="G17:G18"/>
    <mergeCell ref="E17:E18"/>
    <mergeCell ref="A20:J20"/>
    <mergeCell ref="F17:F18"/>
    <mergeCell ref="A42:B42"/>
    <mergeCell ref="A43:B43"/>
    <mergeCell ref="A3:J3"/>
    <mergeCell ref="B4:B5"/>
    <mergeCell ref="C4:C5"/>
    <mergeCell ref="D4:D5"/>
    <mergeCell ref="E4:E5"/>
    <mergeCell ref="J4:J5"/>
    <mergeCell ref="A4:A5"/>
    <mergeCell ref="J6:J7"/>
    <mergeCell ref="A6:A7"/>
    <mergeCell ref="B15:B16"/>
    <mergeCell ref="C15:C16"/>
    <mergeCell ref="D15:D16"/>
    <mergeCell ref="J15:J16"/>
    <mergeCell ref="A15:A16"/>
    <mergeCell ref="B6:B7"/>
    <mergeCell ref="C6:C7"/>
    <mergeCell ref="D6:D7"/>
    <mergeCell ref="E6:E7"/>
    <mergeCell ref="E15:E16"/>
    <mergeCell ref="F15:F16"/>
    <mergeCell ref="G15:G16"/>
    <mergeCell ref="H15:H16"/>
    <mergeCell ref="I15:I16"/>
  </mergeCells>
  <pageMargins left="0.7" right="0.7" top="0.75" bottom="0.75" header="0.3" footer="0.3"/>
  <pageSetup paperSize="9" scale="48" fitToHeight="0" orientation="landscape" r:id="rId1"/>
  <rowBreaks count="6" manualBreakCount="6">
    <brk id="8" max="9" man="1"/>
    <brk id="12" max="9" man="1"/>
    <brk id="19" max="9" man="1"/>
    <brk id="25" max="16383" man="1"/>
    <brk id="30" max="9" man="1"/>
    <brk id="4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2019-04-17T14:30:29Z</dcterms:modified>
</cp:coreProperties>
</file>